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PTH-1 IC Carreiras\Quantitativo de Pessoal - SEGEP-MP\Agosto de 2026\"/>
    </mc:Choice>
  </mc:AlternateContent>
  <xr:revisionPtr revIDLastSave="0" documentId="8_{9E2D1371-1096-41EB-BD59-8D1CBAE63A9C}" xr6:coauthVersionLast="47" xr6:coauthVersionMax="47" xr10:uidLastSave="{00000000-0000-0000-0000-000000000000}"/>
  <bookViews>
    <workbookView xWindow="-120" yWindow="-120" windowWidth="38640" windowHeight="15720" xr2:uid="{9BF2B7CB-E775-47C3-968D-A46E2877F6F6}"/>
  </bookViews>
  <sheets>
    <sheet name="QUANTITATIVO_FÍSICO_DE_PESSOAL" sheetId="1" r:id="rId1"/>
    <sheet name="REMUNERAÇÃO_DE_CARGO_EFETIVO" sheetId="2" r:id="rId2"/>
    <sheet name="CARGOS_EM_COMISSÃO" sheetId="3" r:id="rId3"/>
    <sheet name="REMUNERAÇÃO_DE_COMISSIONADOS" sheetId="4" r:id="rId4"/>
    <sheet name="QUANTITATIVO_TEMPORÁRIOS" sheetId="5" r:id="rId5"/>
    <sheet name="BENEFICIÁRIOS_E_DEPENDENTES" sheetId="6" r:id="rId6"/>
  </sheets>
  <definedNames>
    <definedName name="_xlnm.Print_Area" localSheetId="5">BENEFICIÁRIOS_E_DEPENDENTES!$A$1:$I$21</definedName>
    <definedName name="RELFUNC">!#REF!</definedName>
    <definedName name="RELFUNCCARCOG">!#REF!</definedName>
    <definedName name="RELFUNCCARGO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6" l="1"/>
  <c r="D11" i="6"/>
  <c r="H10" i="6"/>
  <c r="H11" i="6" s="1"/>
  <c r="G10" i="6"/>
  <c r="I10" i="6" s="1"/>
  <c r="I11" i="6" s="1"/>
  <c r="B10" i="5"/>
  <c r="C27" i="3"/>
  <c r="B27" i="3"/>
  <c r="D26" i="3"/>
  <c r="D25" i="3"/>
  <c r="D24" i="3"/>
  <c r="D23" i="3"/>
  <c r="E23" i="3" s="1"/>
  <c r="F23" i="3" s="1"/>
  <c r="E22" i="3"/>
  <c r="F22" i="3" s="1"/>
  <c r="D22" i="3"/>
  <c r="E21" i="3"/>
  <c r="D21" i="3"/>
  <c r="D20" i="3"/>
  <c r="D19" i="3"/>
  <c r="E19" i="3" s="1"/>
  <c r="F19" i="3" s="1"/>
  <c r="E18" i="3"/>
  <c r="F18" i="3" s="1"/>
  <c r="D18" i="3"/>
  <c r="E17" i="3"/>
  <c r="D17" i="3"/>
  <c r="D16" i="3"/>
  <c r="D15" i="3"/>
  <c r="E15" i="3" s="1"/>
  <c r="F15" i="3" s="1"/>
  <c r="E14" i="3"/>
  <c r="F14" i="3" s="1"/>
  <c r="D14" i="3"/>
  <c r="E13" i="3"/>
  <c r="D13" i="3"/>
  <c r="D12" i="3"/>
  <c r="D11" i="3"/>
  <c r="E11" i="3" s="1"/>
  <c r="E720" i="1"/>
  <c r="F720" i="1" s="1"/>
  <c r="F719" i="1"/>
  <c r="G719" i="1" s="1"/>
  <c r="G720" i="1" s="1"/>
  <c r="F718" i="1"/>
  <c r="E718" i="1"/>
  <c r="F717" i="1"/>
  <c r="F716" i="1"/>
  <c r="F715" i="1"/>
  <c r="F714" i="1"/>
  <c r="F713" i="1"/>
  <c r="F712" i="1"/>
  <c r="F711" i="1"/>
  <c r="F710" i="1"/>
  <c r="F709" i="1"/>
  <c r="E708" i="1"/>
  <c r="F708" i="1" s="1"/>
  <c r="F707" i="1"/>
  <c r="F706" i="1"/>
  <c r="F705" i="1"/>
  <c r="F704" i="1"/>
  <c r="F703" i="1"/>
  <c r="F702" i="1"/>
  <c r="F701" i="1"/>
  <c r="F700" i="1"/>
  <c r="E699" i="1"/>
  <c r="F699" i="1" s="1"/>
  <c r="F698" i="1"/>
  <c r="F697" i="1"/>
  <c r="F696" i="1"/>
  <c r="F695" i="1"/>
  <c r="F694" i="1"/>
  <c r="F693" i="1"/>
  <c r="F692" i="1"/>
  <c r="F691" i="1"/>
  <c r="F690" i="1"/>
  <c r="F689" i="1"/>
  <c r="F688" i="1"/>
  <c r="F687" i="1"/>
  <c r="F686" i="1"/>
  <c r="F685" i="1"/>
  <c r="F684" i="1"/>
  <c r="G684" i="1" s="1"/>
  <c r="G699" i="1" s="1"/>
  <c r="F683" i="1"/>
  <c r="E683" i="1"/>
  <c r="F682" i="1"/>
  <c r="F681" i="1"/>
  <c r="G681" i="1" s="1"/>
  <c r="G683" i="1" s="1"/>
  <c r="E680" i="1"/>
  <c r="F680" i="1" s="1"/>
  <c r="F679" i="1"/>
  <c r="E678" i="1"/>
  <c r="F678" i="1" s="1"/>
  <c r="F677" i="1"/>
  <c r="G677" i="1" s="1"/>
  <c r="G678" i="1" s="1"/>
  <c r="F676" i="1"/>
  <c r="E676" i="1"/>
  <c r="F675" i="1"/>
  <c r="F674" i="1"/>
  <c r="G674" i="1" s="1"/>
  <c r="G676" i="1" s="1"/>
  <c r="E673" i="1"/>
  <c r="F673" i="1" s="1"/>
  <c r="G673" i="1" s="1"/>
  <c r="G672" i="1"/>
  <c r="F672" i="1"/>
  <c r="F671" i="1"/>
  <c r="G671" i="1" s="1"/>
  <c r="E671" i="1"/>
  <c r="F670" i="1"/>
  <c r="G670" i="1" s="1"/>
  <c r="F669" i="1"/>
  <c r="G669" i="1" s="1"/>
  <c r="E669" i="1"/>
  <c r="F668" i="1"/>
  <c r="G668" i="1" s="1"/>
  <c r="G667" i="1"/>
  <c r="E667" i="1"/>
  <c r="F667" i="1" s="1"/>
  <c r="F666" i="1"/>
  <c r="G666" i="1" s="1"/>
  <c r="F665" i="1"/>
  <c r="G665" i="1" s="1"/>
  <c r="E665" i="1"/>
  <c r="G664" i="1"/>
  <c r="F664" i="1"/>
  <c r="E663" i="1"/>
  <c r="F663" i="1" s="1"/>
  <c r="G663" i="1" s="1"/>
  <c r="F662" i="1"/>
  <c r="G662" i="1" s="1"/>
  <c r="F661" i="1"/>
  <c r="E661" i="1"/>
  <c r="F660" i="1"/>
  <c r="G659" i="1"/>
  <c r="G661" i="1" s="1"/>
  <c r="F659" i="1"/>
  <c r="E658" i="1"/>
  <c r="F658" i="1" s="1"/>
  <c r="F657" i="1"/>
  <c r="F656" i="1"/>
  <c r="F655" i="1"/>
  <c r="F654" i="1"/>
  <c r="G654" i="1" s="1"/>
  <c r="G658" i="1" s="1"/>
  <c r="E653" i="1"/>
  <c r="F653" i="1" s="1"/>
  <c r="F652" i="1"/>
  <c r="F651" i="1"/>
  <c r="F650" i="1"/>
  <c r="F649" i="1"/>
  <c r="F648" i="1"/>
  <c r="F647" i="1"/>
  <c r="F646" i="1"/>
  <c r="F645" i="1"/>
  <c r="F644" i="1"/>
  <c r="F643" i="1"/>
  <c r="F642" i="1"/>
  <c r="G642" i="1" s="1"/>
  <c r="G653" i="1" s="1"/>
  <c r="E641" i="1"/>
  <c r="F641" i="1" s="1"/>
  <c r="F640" i="1"/>
  <c r="F639" i="1"/>
  <c r="F638" i="1"/>
  <c r="F637" i="1"/>
  <c r="F636" i="1"/>
  <c r="F635" i="1"/>
  <c r="F634" i="1"/>
  <c r="F633" i="1"/>
  <c r="F632" i="1"/>
  <c r="F631" i="1"/>
  <c r="F630" i="1"/>
  <c r="F629" i="1"/>
  <c r="F628" i="1"/>
  <c r="F627" i="1"/>
  <c r="F626" i="1"/>
  <c r="F625" i="1"/>
  <c r="F624" i="1"/>
  <c r="F623" i="1"/>
  <c r="F622" i="1"/>
  <c r="F621" i="1"/>
  <c r="F620" i="1"/>
  <c r="G620" i="1" s="1"/>
  <c r="G641" i="1" s="1"/>
  <c r="E619" i="1"/>
  <c r="F619" i="1" s="1"/>
  <c r="G619" i="1" s="1"/>
  <c r="F618" i="1"/>
  <c r="F617" i="1"/>
  <c r="F616" i="1"/>
  <c r="F615" i="1"/>
  <c r="G614" i="1" s="1"/>
  <c r="F614" i="1"/>
  <c r="F613" i="1"/>
  <c r="E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E587" i="1"/>
  <c r="F586" i="1"/>
  <c r="F585" i="1"/>
  <c r="F584" i="1"/>
  <c r="F583" i="1"/>
  <c r="F582" i="1"/>
  <c r="F581" i="1"/>
  <c r="G581" i="1" s="1"/>
  <c r="G587" i="1" s="1"/>
  <c r="E580" i="1"/>
  <c r="F580" i="1" s="1"/>
  <c r="F579" i="1"/>
  <c r="F578" i="1"/>
  <c r="F577" i="1"/>
  <c r="F576" i="1"/>
  <c r="F575" i="1"/>
  <c r="F574" i="1"/>
  <c r="F573" i="1"/>
  <c r="F572" i="1"/>
  <c r="F571" i="1"/>
  <c r="F570" i="1"/>
  <c r="F569" i="1"/>
  <c r="F568" i="1"/>
  <c r="F567" i="1"/>
  <c r="F566" i="1"/>
  <c r="F565" i="1"/>
  <c r="F564" i="1"/>
  <c r="F563" i="1"/>
  <c r="F562" i="1"/>
  <c r="F561" i="1"/>
  <c r="F560" i="1"/>
  <c r="F559" i="1"/>
  <c r="F558" i="1"/>
  <c r="F557" i="1"/>
  <c r="G557" i="1" s="1"/>
  <c r="G580" i="1" s="1"/>
  <c r="G556" i="1"/>
  <c r="E556" i="1"/>
  <c r="F556" i="1" s="1"/>
  <c r="F555" i="1"/>
  <c r="G554" i="1"/>
  <c r="F554" i="1"/>
  <c r="E553" i="1"/>
  <c r="F553" i="1" s="1"/>
  <c r="F552" i="1"/>
  <c r="F551" i="1"/>
  <c r="F550" i="1"/>
  <c r="F549" i="1"/>
  <c r="F548" i="1"/>
  <c r="F547" i="1"/>
  <c r="E547" i="1"/>
  <c r="F546" i="1"/>
  <c r="G545" i="1"/>
  <c r="F545" i="1"/>
  <c r="F544" i="1"/>
  <c r="F543" i="1"/>
  <c r="F542" i="1"/>
  <c r="F541" i="1"/>
  <c r="F540" i="1"/>
  <c r="F539" i="1"/>
  <c r="E539" i="1"/>
  <c r="F538" i="1"/>
  <c r="F537" i="1"/>
  <c r="G537" i="1" s="1"/>
  <c r="G539" i="1" s="1"/>
  <c r="E536" i="1"/>
  <c r="F536" i="1" s="1"/>
  <c r="F535" i="1"/>
  <c r="F534" i="1"/>
  <c r="F533" i="1"/>
  <c r="F532" i="1"/>
  <c r="F531" i="1"/>
  <c r="F530" i="1"/>
  <c r="G530" i="1" s="1"/>
  <c r="G536" i="1" s="1"/>
  <c r="F529" i="1"/>
  <c r="G529" i="1" s="1"/>
  <c r="E529" i="1"/>
  <c r="G527" i="1"/>
  <c r="F526" i="1"/>
  <c r="E526" i="1"/>
  <c r="F525" i="1"/>
  <c r="F524" i="1"/>
  <c r="F523" i="1"/>
  <c r="F522" i="1"/>
  <c r="F521" i="1"/>
  <c r="F520" i="1"/>
  <c r="F519" i="1"/>
  <c r="F518" i="1"/>
  <c r="F517" i="1"/>
  <c r="G515" i="1" s="1"/>
  <c r="G526" i="1" s="1"/>
  <c r="F516" i="1"/>
  <c r="F515" i="1"/>
  <c r="E514" i="1"/>
  <c r="F514" i="1" s="1"/>
  <c r="F513" i="1"/>
  <c r="F512" i="1"/>
  <c r="F511" i="1"/>
  <c r="F510" i="1"/>
  <c r="F509" i="1"/>
  <c r="F508" i="1"/>
  <c r="F507" i="1"/>
  <c r="G507" i="1" s="1"/>
  <c r="G514" i="1" s="1"/>
  <c r="E506" i="1"/>
  <c r="F506" i="1" s="1"/>
  <c r="F505" i="1"/>
  <c r="F503" i="1"/>
  <c r="F502" i="1"/>
  <c r="F501" i="1"/>
  <c r="F500" i="1"/>
  <c r="F499" i="1"/>
  <c r="F498" i="1"/>
  <c r="F497" i="1"/>
  <c r="F496" i="1"/>
  <c r="F495" i="1"/>
  <c r="F494" i="1"/>
  <c r="G494" i="1" s="1"/>
  <c r="G506" i="1" s="1"/>
  <c r="E493" i="1"/>
  <c r="F493" i="1" s="1"/>
  <c r="F492" i="1"/>
  <c r="F491" i="1"/>
  <c r="F490" i="1"/>
  <c r="F489" i="1"/>
  <c r="F488" i="1"/>
  <c r="F487" i="1"/>
  <c r="F486" i="1"/>
  <c r="F485" i="1"/>
  <c r="F484" i="1"/>
  <c r="F483" i="1"/>
  <c r="F482" i="1"/>
  <c r="F481" i="1"/>
  <c r="E481" i="1"/>
  <c r="F480" i="1"/>
  <c r="F479" i="1"/>
  <c r="F478" i="1"/>
  <c r="F477" i="1"/>
  <c r="F476" i="1"/>
  <c r="F475" i="1"/>
  <c r="F474" i="1"/>
  <c r="F473" i="1"/>
  <c r="F472" i="1"/>
  <c r="F471" i="1"/>
  <c r="G471" i="1" s="1"/>
  <c r="G481" i="1" s="1"/>
  <c r="F470" i="1"/>
  <c r="G470" i="1" s="1"/>
  <c r="E470" i="1"/>
  <c r="G467" i="1"/>
  <c r="E466" i="1"/>
  <c r="F466" i="1" s="1"/>
  <c r="F465" i="1"/>
  <c r="F464" i="1"/>
  <c r="F463" i="1"/>
  <c r="F462" i="1"/>
  <c r="F461" i="1"/>
  <c r="F460" i="1"/>
  <c r="F459" i="1"/>
  <c r="G458" i="1"/>
  <c r="G466" i="1" s="1"/>
  <c r="F458" i="1"/>
  <c r="E457" i="1"/>
  <c r="F457" i="1" s="1"/>
  <c r="F456" i="1"/>
  <c r="F455" i="1"/>
  <c r="F454" i="1"/>
  <c r="F453" i="1"/>
  <c r="G453" i="1" s="1"/>
  <c r="G457" i="1" s="1"/>
  <c r="E452" i="1"/>
  <c r="F452" i="1" s="1"/>
  <c r="F451" i="1"/>
  <c r="F450" i="1"/>
  <c r="F449" i="1"/>
  <c r="F448" i="1"/>
  <c r="F447" i="1"/>
  <c r="F446" i="1"/>
  <c r="F445" i="1"/>
  <c r="F444" i="1"/>
  <c r="F443" i="1"/>
  <c r="F442" i="1"/>
  <c r="F441" i="1"/>
  <c r="F440" i="1"/>
  <c r="G439" i="1"/>
  <c r="G452" i="1" s="1"/>
  <c r="F439" i="1"/>
  <c r="E438" i="1"/>
  <c r="F438" i="1" s="1"/>
  <c r="F437" i="1"/>
  <c r="G437" i="1" s="1"/>
  <c r="G438" i="1" s="1"/>
  <c r="F436" i="1"/>
  <c r="E436" i="1"/>
  <c r="F435" i="1"/>
  <c r="G433" i="1" s="1"/>
  <c r="G436" i="1" s="1"/>
  <c r="F434" i="1"/>
  <c r="F433" i="1"/>
  <c r="E432" i="1"/>
  <c r="F432" i="1" s="1"/>
  <c r="F431" i="1"/>
  <c r="F430" i="1"/>
  <c r="F429" i="1"/>
  <c r="G429" i="1" s="1"/>
  <c r="G432" i="1" s="1"/>
  <c r="E428" i="1"/>
  <c r="F428" i="1" s="1"/>
  <c r="G427" i="1"/>
  <c r="G428" i="1" s="1"/>
  <c r="F427" i="1"/>
  <c r="F426" i="1"/>
  <c r="E426" i="1"/>
  <c r="F425" i="1"/>
  <c r="F424" i="1"/>
  <c r="G424" i="1" s="1"/>
  <c r="G426" i="1" s="1"/>
  <c r="E423" i="1"/>
  <c r="F423" i="1" s="1"/>
  <c r="F422" i="1"/>
  <c r="F421" i="1"/>
  <c r="F420" i="1"/>
  <c r="F419" i="1"/>
  <c r="F418" i="1"/>
  <c r="G417" i="1"/>
  <c r="G423" i="1" s="1"/>
  <c r="F417" i="1"/>
  <c r="E416" i="1"/>
  <c r="F416" i="1" s="1"/>
  <c r="F415" i="1"/>
  <c r="F414" i="1"/>
  <c r="F413" i="1"/>
  <c r="F412" i="1"/>
  <c r="F411" i="1"/>
  <c r="F410" i="1"/>
  <c r="G410" i="1" s="1"/>
  <c r="G416" i="1" s="1"/>
  <c r="G409" i="1"/>
  <c r="E409" i="1"/>
  <c r="F409" i="1" s="1"/>
  <c r="F408" i="1"/>
  <c r="F407" i="1"/>
  <c r="F406" i="1"/>
  <c r="F405" i="1"/>
  <c r="F404" i="1"/>
  <c r="G403" i="1"/>
  <c r="F403" i="1"/>
  <c r="E402" i="1"/>
  <c r="F402" i="1" s="1"/>
  <c r="F401" i="1"/>
  <c r="F399" i="1"/>
  <c r="G399" i="1" s="1"/>
  <c r="G402" i="1" s="1"/>
  <c r="E398" i="1"/>
  <c r="F398" i="1" s="1"/>
  <c r="F397" i="1"/>
  <c r="F396" i="1"/>
  <c r="F395" i="1"/>
  <c r="G394" i="1"/>
  <c r="G398" i="1" s="1"/>
  <c r="F394" i="1"/>
  <c r="E393" i="1"/>
  <c r="F393" i="1" s="1"/>
  <c r="F392" i="1"/>
  <c r="F391" i="1"/>
  <c r="F390" i="1"/>
  <c r="F389" i="1"/>
  <c r="F388" i="1"/>
  <c r="F387" i="1"/>
  <c r="F386" i="1"/>
  <c r="F385" i="1"/>
  <c r="G385" i="1" s="1"/>
  <c r="G393" i="1" s="1"/>
  <c r="E384" i="1"/>
  <c r="F384" i="1" s="1"/>
  <c r="F383" i="1"/>
  <c r="G382" i="1"/>
  <c r="G384" i="1" s="1"/>
  <c r="F382" i="1"/>
  <c r="E381" i="1"/>
  <c r="F381" i="1" s="1"/>
  <c r="F380" i="1"/>
  <c r="F379" i="1"/>
  <c r="F378" i="1"/>
  <c r="F377" i="1"/>
  <c r="F376" i="1"/>
  <c r="F375" i="1"/>
  <c r="F374" i="1"/>
  <c r="F373" i="1"/>
  <c r="F372" i="1"/>
  <c r="F371" i="1"/>
  <c r="F370" i="1"/>
  <c r="F369" i="1"/>
  <c r="F368" i="1"/>
  <c r="F367" i="1"/>
  <c r="E367" i="1"/>
  <c r="F366" i="1"/>
  <c r="F365" i="1"/>
  <c r="F364" i="1"/>
  <c r="F363" i="1"/>
  <c r="G363" i="1" s="1"/>
  <c r="G367" i="1" s="1"/>
  <c r="F362" i="1"/>
  <c r="E362" i="1"/>
  <c r="F361" i="1"/>
  <c r="F360" i="1"/>
  <c r="F359" i="1"/>
  <c r="F358" i="1"/>
  <c r="F357" i="1"/>
  <c r="F356" i="1"/>
  <c r="F355" i="1"/>
  <c r="F354" i="1"/>
  <c r="F353" i="1"/>
  <c r="F352" i="1"/>
  <c r="F351" i="1"/>
  <c r="F350" i="1"/>
  <c r="F349" i="1"/>
  <c r="F348" i="1"/>
  <c r="F347" i="1"/>
  <c r="F346" i="1"/>
  <c r="G345" i="1"/>
  <c r="G362" i="1" s="1"/>
  <c r="F345" i="1"/>
  <c r="E344" i="1"/>
  <c r="F344" i="1" s="1"/>
  <c r="F343" i="1"/>
  <c r="F342" i="1"/>
  <c r="F341" i="1"/>
  <c r="F340" i="1"/>
  <c r="F339" i="1"/>
  <c r="G338" i="1" s="1"/>
  <c r="G344" i="1" s="1"/>
  <c r="F338" i="1"/>
  <c r="F337" i="1"/>
  <c r="E337" i="1"/>
  <c r="F336" i="1"/>
  <c r="F335" i="1"/>
  <c r="G335" i="1" s="1"/>
  <c r="G337" i="1" s="1"/>
  <c r="E334" i="1"/>
  <c r="F334" i="1" s="1"/>
  <c r="F333" i="1"/>
  <c r="F332" i="1"/>
  <c r="F331" i="1"/>
  <c r="F330" i="1"/>
  <c r="F329" i="1"/>
  <c r="F328" i="1"/>
  <c r="F327" i="1"/>
  <c r="F326" i="1"/>
  <c r="G326" i="1" s="1"/>
  <c r="G334" i="1" s="1"/>
  <c r="E325" i="1"/>
  <c r="F325" i="1" s="1"/>
  <c r="F324" i="1"/>
  <c r="F323" i="1"/>
  <c r="F322" i="1"/>
  <c r="F321" i="1"/>
  <c r="F320" i="1"/>
  <c r="F319" i="1"/>
  <c r="F318" i="1"/>
  <c r="F317" i="1"/>
  <c r="G317" i="1" s="1"/>
  <c r="G325" i="1" s="1"/>
  <c r="E316" i="1"/>
  <c r="F316" i="1" s="1"/>
  <c r="F315" i="1"/>
  <c r="F314" i="1"/>
  <c r="F313" i="1"/>
  <c r="F312" i="1"/>
  <c r="F311" i="1"/>
  <c r="F310" i="1"/>
  <c r="F309" i="1"/>
  <c r="F308" i="1"/>
  <c r="E308" i="1"/>
  <c r="F307" i="1"/>
  <c r="F306" i="1"/>
  <c r="F305" i="1"/>
  <c r="F304" i="1"/>
  <c r="F303" i="1"/>
  <c r="E303" i="1"/>
  <c r="F302" i="1"/>
  <c r="F301" i="1"/>
  <c r="F300" i="1"/>
  <c r="F299" i="1"/>
  <c r="F298" i="1"/>
  <c r="G298" i="1" s="1"/>
  <c r="G303" i="1" s="1"/>
  <c r="G297" i="1"/>
  <c r="E297" i="1"/>
  <c r="F297" i="1" s="1"/>
  <c r="F296" i="1"/>
  <c r="F295" i="1"/>
  <c r="F294" i="1"/>
  <c r="F293" i="1"/>
  <c r="F292" i="1"/>
  <c r="F291" i="1"/>
  <c r="F290" i="1"/>
  <c r="F289" i="1"/>
  <c r="F288" i="1"/>
  <c r="G287" i="1"/>
  <c r="F287" i="1"/>
  <c r="E286" i="1"/>
  <c r="F286" i="1" s="1"/>
  <c r="F285" i="1"/>
  <c r="F284" i="1"/>
  <c r="F283" i="1"/>
  <c r="F282" i="1"/>
  <c r="F281" i="1"/>
  <c r="G281" i="1" s="1"/>
  <c r="G286" i="1" s="1"/>
  <c r="F280" i="1"/>
  <c r="E280" i="1"/>
  <c r="F279" i="1"/>
  <c r="F278" i="1"/>
  <c r="F277" i="1"/>
  <c r="F276" i="1"/>
  <c r="F275" i="1"/>
  <c r="F274" i="1"/>
  <c r="F273" i="1"/>
  <c r="F272" i="1"/>
  <c r="F271" i="1"/>
  <c r="F270" i="1"/>
  <c r="F269" i="1"/>
  <c r="F268" i="1"/>
  <c r="F267" i="1"/>
  <c r="E267" i="1"/>
  <c r="F266" i="1"/>
  <c r="F265" i="1"/>
  <c r="G264" i="1" s="1"/>
  <c r="F264" i="1"/>
  <c r="F263" i="1"/>
  <c r="F262" i="1"/>
  <c r="F261" i="1"/>
  <c r="F260" i="1"/>
  <c r="F259" i="1"/>
  <c r="G259" i="1" s="1"/>
  <c r="G267" i="1" s="1"/>
  <c r="E258" i="1"/>
  <c r="F258" i="1" s="1"/>
  <c r="F257" i="1"/>
  <c r="F256" i="1"/>
  <c r="F255" i="1"/>
  <c r="F254" i="1"/>
  <c r="F253" i="1"/>
  <c r="F252" i="1"/>
  <c r="F251" i="1"/>
  <c r="F250" i="1"/>
  <c r="G250" i="1" s="1"/>
  <c r="E250" i="1"/>
  <c r="F249" i="1"/>
  <c r="F248" i="1"/>
  <c r="F247" i="1"/>
  <c r="F246" i="1"/>
  <c r="F245" i="1"/>
  <c r="F244" i="1"/>
  <c r="G243" i="1"/>
  <c r="F243" i="1"/>
  <c r="E242" i="1"/>
  <c r="F242" i="1" s="1"/>
  <c r="F241" i="1"/>
  <c r="F240" i="1"/>
  <c r="F239" i="1"/>
  <c r="F238" i="1"/>
  <c r="F237" i="1"/>
  <c r="F236" i="1"/>
  <c r="F235" i="1"/>
  <c r="F234" i="1"/>
  <c r="F233" i="1"/>
  <c r="F232" i="1"/>
  <c r="F231" i="1"/>
  <c r="F230" i="1"/>
  <c r="F229" i="1"/>
  <c r="F228" i="1"/>
  <c r="F227" i="1"/>
  <c r="G227" i="1" s="1"/>
  <c r="G242" i="1" s="1"/>
  <c r="F226" i="1"/>
  <c r="E226" i="1"/>
  <c r="F225" i="1"/>
  <c r="F224" i="1"/>
  <c r="F223" i="1"/>
  <c r="F222" i="1"/>
  <c r="F221" i="1"/>
  <c r="F220" i="1"/>
  <c r="G219" i="1"/>
  <c r="G226" i="1" s="1"/>
  <c r="F219" i="1"/>
  <c r="E218" i="1"/>
  <c r="F218" i="1" s="1"/>
  <c r="F217" i="1"/>
  <c r="F216" i="1"/>
  <c r="F215" i="1"/>
  <c r="F214" i="1"/>
  <c r="F213" i="1"/>
  <c r="F212" i="1"/>
  <c r="F211" i="1"/>
  <c r="F210" i="1"/>
  <c r="G210" i="1" s="1"/>
  <c r="E210" i="1"/>
  <c r="F209" i="1"/>
  <c r="F208" i="1"/>
  <c r="F207" i="1"/>
  <c r="F206" i="1"/>
  <c r="F205" i="1"/>
  <c r="F204" i="1"/>
  <c r="G203" i="1"/>
  <c r="F203" i="1"/>
  <c r="E202" i="1"/>
  <c r="F202" i="1" s="1"/>
  <c r="F201" i="1"/>
  <c r="F200" i="1"/>
  <c r="F199" i="1"/>
  <c r="G198" i="1"/>
  <c r="G202" i="1" s="1"/>
  <c r="F198" i="1"/>
  <c r="E197" i="1"/>
  <c r="F197" i="1" s="1"/>
  <c r="F196" i="1"/>
  <c r="F195" i="1"/>
  <c r="F194" i="1"/>
  <c r="F193" i="1"/>
  <c r="F192" i="1"/>
  <c r="F191" i="1"/>
  <c r="G191" i="1" s="1"/>
  <c r="G197" i="1" s="1"/>
  <c r="E190" i="1"/>
  <c r="F190" i="1" s="1"/>
  <c r="F189" i="1"/>
  <c r="F187" i="1"/>
  <c r="F186" i="1"/>
  <c r="F185" i="1"/>
  <c r="F184" i="1"/>
  <c r="G184" i="1" s="1"/>
  <c r="G190" i="1" s="1"/>
  <c r="F183" i="1"/>
  <c r="E183" i="1"/>
  <c r="F182" i="1"/>
  <c r="F181" i="1"/>
  <c r="F180" i="1"/>
  <c r="F179" i="1"/>
  <c r="F178" i="1"/>
  <c r="F177" i="1"/>
  <c r="F176" i="1"/>
  <c r="G174" i="1" s="1"/>
  <c r="G183" i="1" s="1"/>
  <c r="F175" i="1"/>
  <c r="F174" i="1"/>
  <c r="E173" i="1"/>
  <c r="F173" i="1" s="1"/>
  <c r="F172" i="1"/>
  <c r="F171" i="1"/>
  <c r="F170" i="1"/>
  <c r="F169" i="1"/>
  <c r="F168" i="1"/>
  <c r="G167" i="1"/>
  <c r="G173" i="1" s="1"/>
  <c r="F167" i="1"/>
  <c r="E166" i="1"/>
  <c r="F166" i="1" s="1"/>
  <c r="F165" i="1"/>
  <c r="F164" i="1"/>
  <c r="F163" i="1"/>
  <c r="F162" i="1"/>
  <c r="E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E125" i="1"/>
  <c r="F124" i="1"/>
  <c r="F122" i="1"/>
  <c r="F121" i="1"/>
  <c r="F120" i="1"/>
  <c r="F119" i="1"/>
  <c r="F118" i="1"/>
  <c r="F117" i="1"/>
  <c r="F116" i="1"/>
  <c r="F115" i="1"/>
  <c r="F114" i="1"/>
  <c r="F113" i="1"/>
  <c r="F112" i="1"/>
  <c r="F111" i="1"/>
  <c r="F110" i="1"/>
  <c r="F109" i="1"/>
  <c r="F108" i="1"/>
  <c r="F107" i="1"/>
  <c r="G107" i="1" s="1"/>
  <c r="G125" i="1" s="1"/>
  <c r="E106" i="1"/>
  <c r="F106" i="1" s="1"/>
  <c r="F105" i="1"/>
  <c r="F104" i="1"/>
  <c r="F103" i="1"/>
  <c r="F102" i="1"/>
  <c r="F101" i="1"/>
  <c r="F100" i="1"/>
  <c r="F99" i="1"/>
  <c r="F98" i="1"/>
  <c r="F97" i="1"/>
  <c r="F96" i="1"/>
  <c r="F95" i="1"/>
  <c r="F94" i="1"/>
  <c r="F93" i="1"/>
  <c r="F92" i="1"/>
  <c r="F91" i="1"/>
  <c r="G90" i="1"/>
  <c r="G106" i="1" s="1"/>
  <c r="F90" i="1"/>
  <c r="E89" i="1"/>
  <c r="F89" i="1" s="1"/>
  <c r="F88" i="1"/>
  <c r="F87" i="1"/>
  <c r="F86" i="1"/>
  <c r="F85" i="1"/>
  <c r="F84" i="1"/>
  <c r="F83" i="1"/>
  <c r="F82" i="1"/>
  <c r="F81" i="1"/>
  <c r="G80" i="1"/>
  <c r="G89" i="1" s="1"/>
  <c r="F80" i="1"/>
  <c r="E79" i="1"/>
  <c r="F79" i="1" s="1"/>
  <c r="F78" i="1"/>
  <c r="F77" i="1"/>
  <c r="F76" i="1"/>
  <c r="F75" i="1"/>
  <c r="F74" i="1"/>
  <c r="F73" i="1"/>
  <c r="F72" i="1"/>
  <c r="G72" i="1" s="1"/>
  <c r="G79" i="1" s="1"/>
  <c r="G71" i="1"/>
  <c r="E71" i="1"/>
  <c r="F71" i="1" s="1"/>
  <c r="F70" i="1"/>
  <c r="F69" i="1"/>
  <c r="F68" i="1"/>
  <c r="F67" i="1"/>
  <c r="F66" i="1"/>
  <c r="G65" i="1"/>
  <c r="F65" i="1"/>
  <c r="E64" i="1"/>
  <c r="F64" i="1" s="1"/>
  <c r="F63" i="1"/>
  <c r="F62" i="1"/>
  <c r="F61" i="1"/>
  <c r="F60" i="1"/>
  <c r="F59" i="1"/>
  <c r="F58" i="1"/>
  <c r="F57" i="1"/>
  <c r="F56" i="1"/>
  <c r="F55" i="1"/>
  <c r="F54" i="1"/>
  <c r="F53" i="1"/>
  <c r="F52" i="1"/>
  <c r="F51" i="1"/>
  <c r="F50" i="1"/>
  <c r="F49" i="1"/>
  <c r="F48" i="1"/>
  <c r="F47" i="1"/>
  <c r="F46" i="1"/>
  <c r="F45" i="1"/>
  <c r="F44" i="1"/>
  <c r="F43" i="1"/>
  <c r="G43" i="1" s="1"/>
  <c r="G64" i="1" s="1"/>
  <c r="F42" i="1"/>
  <c r="E42" i="1"/>
  <c r="F41" i="1"/>
  <c r="F40" i="1"/>
  <c r="F39" i="1"/>
  <c r="F38" i="1"/>
  <c r="F37" i="1"/>
  <c r="F36" i="1"/>
  <c r="F35" i="1"/>
  <c r="F34" i="1"/>
  <c r="G33" i="1"/>
  <c r="G42" i="1" s="1"/>
  <c r="F33" i="1"/>
  <c r="E32" i="1"/>
  <c r="F32" i="1" s="1"/>
  <c r="F31" i="1"/>
  <c r="F30" i="1"/>
  <c r="F29" i="1"/>
  <c r="F28" i="1"/>
  <c r="F27" i="1"/>
  <c r="F26" i="1"/>
  <c r="F25" i="1"/>
  <c r="F24" i="1"/>
  <c r="F23" i="1"/>
  <c r="F22" i="1"/>
  <c r="F21" i="1"/>
  <c r="F20" i="1"/>
  <c r="F19" i="1"/>
  <c r="F18" i="1"/>
  <c r="F17" i="1"/>
  <c r="F16" i="1"/>
  <c r="F15" i="1"/>
  <c r="F14" i="1"/>
  <c r="F13" i="1"/>
  <c r="F12" i="1"/>
  <c r="F11" i="1"/>
  <c r="G10" i="1" s="1"/>
  <c r="G32" i="1" s="1"/>
  <c r="F10" i="1"/>
  <c r="F721" i="1" l="1"/>
  <c r="G679" i="1"/>
  <c r="G680" i="1" s="1"/>
  <c r="F26" i="3"/>
  <c r="G162" i="1"/>
  <c r="G268" i="1"/>
  <c r="G280" i="1" s="1"/>
  <c r="G309" i="1"/>
  <c r="G316" i="1" s="1"/>
  <c r="G548" i="1"/>
  <c r="G553" i="1" s="1"/>
  <c r="G700" i="1"/>
  <c r="G708" i="1" s="1"/>
  <c r="F11" i="3"/>
  <c r="G163" i="1"/>
  <c r="G166" i="1" s="1"/>
  <c r="G211" i="1"/>
  <c r="G218" i="1" s="1"/>
  <c r="G304" i="1"/>
  <c r="G308" i="1" s="1"/>
  <c r="G540" i="1"/>
  <c r="G547" i="1" s="1"/>
  <c r="G588" i="1"/>
  <c r="G613" i="1" s="1"/>
  <c r="F12" i="3"/>
  <c r="E12" i="3"/>
  <c r="E16" i="3"/>
  <c r="F16" i="3" s="1"/>
  <c r="F20" i="3"/>
  <c r="E20" i="3"/>
  <c r="G126" i="1"/>
  <c r="E721" i="1"/>
  <c r="C10" i="6" s="1"/>
  <c r="G251" i="1"/>
  <c r="G258" i="1" s="1"/>
  <c r="G368" i="1"/>
  <c r="G381" i="1" s="1"/>
  <c r="G482" i="1"/>
  <c r="G493" i="1" s="1"/>
  <c r="G709" i="1"/>
  <c r="G718" i="1" s="1"/>
  <c r="F13" i="3"/>
  <c r="F17" i="3"/>
  <c r="F21" i="3"/>
  <c r="E26" i="3"/>
  <c r="D27" i="3"/>
  <c r="G11" i="6"/>
  <c r="E25" i="3"/>
  <c r="F25" i="3" s="1"/>
  <c r="E24" i="3"/>
  <c r="F24" i="3" s="1"/>
  <c r="C11" i="6" l="1"/>
  <c r="E10" i="6"/>
  <c r="E11" i="6" s="1"/>
  <c r="E27" i="3"/>
  <c r="F27" i="3"/>
  <c r="G721" i="1"/>
</calcChain>
</file>

<file path=xl/sharedStrings.xml><?xml version="1.0" encoding="utf-8"?>
<sst xmlns="http://schemas.openxmlformats.org/spreadsheetml/2006/main" count="1786" uniqueCount="181">
  <si>
    <t>QUANTITATIVO FÍSICO DE PESSOAL</t>
  </si>
  <si>
    <t>PODER EXECUTIVO / MCTI / NUCLEP</t>
  </si>
  <si>
    <t>POSIÇÃO: Agosto / 2026</t>
  </si>
  <si>
    <t>DADOS DO CARGO</t>
  </si>
  <si>
    <t>PLANO/CARREIRA</t>
  </si>
  <si>
    <t>NÍVEL ESCOLARIDADE</t>
  </si>
  <si>
    <t>CLASSE</t>
  </si>
  <si>
    <t>PADRÃO/
NÍVEL/
REFERÊNCIA</t>
  </si>
  <si>
    <t>NÃO ESTÁVEIS</t>
  </si>
  <si>
    <t>SUBTOTAL</t>
  </si>
  <si>
    <t>TOTAL</t>
  </si>
  <si>
    <t>PROESU Administrador</t>
  </si>
  <si>
    <t>Ensino Superior</t>
  </si>
  <si>
    <t>A</t>
  </si>
  <si>
    <t>B</t>
  </si>
  <si>
    <t>C</t>
  </si>
  <si>
    <t>D</t>
  </si>
  <si>
    <t>E</t>
  </si>
  <si>
    <t>F</t>
  </si>
  <si>
    <t>G</t>
  </si>
  <si>
    <t>PROESU Advogado</t>
  </si>
  <si>
    <t>-</t>
  </si>
  <si>
    <t>PROESU Analista de Sistemas</t>
  </si>
  <si>
    <t>PROESU Assistente Especializado</t>
  </si>
  <si>
    <t>Ensino Médio</t>
  </si>
  <si>
    <t>PROESU Assistente Social</t>
  </si>
  <si>
    <t>PROESU Auditor</t>
  </si>
  <si>
    <t>PROESU Auditor da Garantia da Qualidade</t>
  </si>
  <si>
    <t>PROESU Contador</t>
  </si>
  <si>
    <t>PROESU Engenheiro</t>
  </si>
  <si>
    <t>PROESU Médico Auditor</t>
  </si>
  <si>
    <t>PROESU Nutricionista</t>
  </si>
  <si>
    <t>PROESU Pedagogo</t>
  </si>
  <si>
    <t>PROIND Afiador de Ferramentas</t>
  </si>
  <si>
    <t>Ensino Fundamental</t>
  </si>
  <si>
    <t>PROIND Ajustador Mecânico</t>
  </si>
  <si>
    <t>PROIND Ajustador Mecânico Especializado</t>
  </si>
  <si>
    <t>H</t>
  </si>
  <si>
    <t>I</t>
  </si>
  <si>
    <t>PROIND Arquivista Técnico</t>
  </si>
  <si>
    <t>PROIND Caldeireiro</t>
  </si>
  <si>
    <t>PROIND Caldeireiro Especializado</t>
  </si>
  <si>
    <t>J</t>
  </si>
  <si>
    <t>PROIND Desenhista</t>
  </si>
  <si>
    <t>PROIND Desenhista-Projetista</t>
  </si>
  <si>
    <t>PROIND Eletricista Industrial</t>
  </si>
  <si>
    <t>PROIND Fresador</t>
  </si>
  <si>
    <t>PROIND Inspetor de Controle da Qualidade</t>
  </si>
  <si>
    <t>PROIND Instrutor de Treinamento</t>
  </si>
  <si>
    <t>Ensino Médio Técnico</t>
  </si>
  <si>
    <t>PROIND Maçariqueiro</t>
  </si>
  <si>
    <t>PROIND Maçariqueiro Especializado</t>
  </si>
  <si>
    <t>PROIND Mandrilador</t>
  </si>
  <si>
    <t>PROIND Mecânico de Manutenção</t>
  </si>
  <si>
    <t>PROIND Operador de Jateamento e Pintura</t>
  </si>
  <si>
    <t>PROIND Operador de Máquina de Conformação</t>
  </si>
  <si>
    <t>PROIND Operador de Máquina de Conformação Especializado</t>
  </si>
  <si>
    <t>PROIND Operador de Máquinas Especializado</t>
  </si>
  <si>
    <t>PROIND Operador de Movimentação de Carga</t>
  </si>
  <si>
    <t>PROIND Operador de Movimentação de Carga Especializado</t>
  </si>
  <si>
    <t>PROIND Operador de Tratamento Térmico</t>
  </si>
  <si>
    <t>PROIND Operador de Tratamento Térmico Especializado</t>
  </si>
  <si>
    <t>PROIND Operador de Utilidades Industriais</t>
  </si>
  <si>
    <t>PROIND Operador de Utilidades Industriais Especializado</t>
  </si>
  <si>
    <t>PROIND Pintor Industrial</t>
  </si>
  <si>
    <t>PROIND Projetista</t>
  </si>
  <si>
    <t>K</t>
  </si>
  <si>
    <t>PROIND Soldador</t>
  </si>
  <si>
    <t>PROIND Soldador Especializado</t>
  </si>
  <si>
    <t>PROIND Supervisor de Caldeiraria</t>
  </si>
  <si>
    <t>PROIND Supervisor de Conformação</t>
  </si>
  <si>
    <t>PROIND Supervisor de Movimentação de Carga</t>
  </si>
  <si>
    <t>PROIND Supervisor de Soldagem</t>
  </si>
  <si>
    <t>PROIND Supervisor de Tratamento Térmico</t>
  </si>
  <si>
    <t>PROIND Técnico de Controle da Qualidade</t>
  </si>
  <si>
    <t>PROIND Técnico de Garantia da Qualidade</t>
  </si>
  <si>
    <t>Técnico em Meio Ambiente</t>
  </si>
  <si>
    <t>Técnico de Metalurgia</t>
  </si>
  <si>
    <t>PROIND Técnico em Eletricidade</t>
  </si>
  <si>
    <t>PROIND Técnico em Eletrônica</t>
  </si>
  <si>
    <t>PROIND Técnico em Mecânica</t>
  </si>
  <si>
    <t>PROIND Técnico em Métodos e Processos</t>
  </si>
  <si>
    <t>PROIND Técnico em Planejamento</t>
  </si>
  <si>
    <t>PROIND Técnico de Química</t>
  </si>
  <si>
    <t>PROIND Técnico em Segurança do Trabalho</t>
  </si>
  <si>
    <t>PROIND Técnico Industrial</t>
  </si>
  <si>
    <t>PROIND Torneiro Mecânico</t>
  </si>
  <si>
    <t>PROIND Traçador</t>
  </si>
  <si>
    <t>PROIND Traçador Especializado</t>
  </si>
  <si>
    <t>PROSAL Almoxarife</t>
  </si>
  <si>
    <t>PROSAL Apontador de Produção</t>
  </si>
  <si>
    <t>PROSAL Auxiliar de Administração</t>
  </si>
  <si>
    <t>PROSAL Auxiliar de Finanças</t>
  </si>
  <si>
    <t>PROSAL Auxiliar de Pessoal</t>
  </si>
  <si>
    <t>PROSAL Comprador</t>
  </si>
  <si>
    <t>PROSAL Motorista (em extinção)</t>
  </si>
  <si>
    <t>PROSAL Supervisor de Administração</t>
  </si>
  <si>
    <t>PROSAL Supervisor de Almoxarifado</t>
  </si>
  <si>
    <t>PROSAL Supervisor de Compras</t>
  </si>
  <si>
    <t>PROSAL Supervisor de Custos</t>
  </si>
  <si>
    <t>PROSAL Supervisor de Finanças</t>
  </si>
  <si>
    <t>PROSAL Supervisor de Pessoal</t>
  </si>
  <si>
    <t>PROSAL Supervisor de Segurança Patrimonial</t>
  </si>
  <si>
    <t>PROSAL Supervisor de Serviços Gerais</t>
  </si>
  <si>
    <t>PROSAL Supervisor de Telecomunicações</t>
  </si>
  <si>
    <t>PROSAL Supervisor de Tesouraria</t>
  </si>
  <si>
    <t>PROSAL Supervisor de Transporte</t>
  </si>
  <si>
    <t>PROSAL Técnico em Contabilidade</t>
  </si>
  <si>
    <t>PROSAL Técnico em Enfermagem ("em extinção")</t>
  </si>
  <si>
    <t>PROSAL Técnico em Informática</t>
  </si>
  <si>
    <t>PROSAL Técnico em Secretariado</t>
  </si>
  <si>
    <t>TOTAL GERAL</t>
  </si>
  <si>
    <t>REMUNERAÇÃO/SUBSÍDIO DE CARGO EFETIVO/POSTO/GRADUAÇÃO</t>
  </si>
  <si>
    <t>VENCIMENTO BÁSICO/SUBSÍDIO</t>
  </si>
  <si>
    <t>PROIND Técnico de Meio Ambiente</t>
  </si>
  <si>
    <t>PROIND Técnico de Eletrônica</t>
  </si>
  <si>
    <t>PROSAL Técnico em Enfermagem</t>
  </si>
  <si>
    <t>OBSERVAÇÕES:</t>
  </si>
  <si>
    <t>QUANTITATIVO DE CARGOS EM COMISSÃO E FUNÇÃO DE CONFIANÇA</t>
  </si>
  <si>
    <t>DENOMINAÇÃO / NÍVEL</t>
  </si>
  <si>
    <t>QUANTIDADE</t>
  </si>
  <si>
    <t>OCUPADO</t>
  </si>
  <si>
    <t>VAGO</t>
  </si>
  <si>
    <t>COM VÍNCULO EMPREGATÍCIO</t>
  </si>
  <si>
    <t>SEM VÍNCULO EMPREGATÍCIO</t>
  </si>
  <si>
    <t>Assistente</t>
  </si>
  <si>
    <t>Assessor</t>
  </si>
  <si>
    <t>Gerente</t>
  </si>
  <si>
    <t>Auditor Geral</t>
  </si>
  <si>
    <t>Consultor</t>
  </si>
  <si>
    <t>Comitê de Auditoria</t>
  </si>
  <si>
    <t>Comitê de Pessoas</t>
  </si>
  <si>
    <t>Conselho de Administração</t>
  </si>
  <si>
    <t>Conselho de Finanças</t>
  </si>
  <si>
    <t>Diretor</t>
  </si>
  <si>
    <t>Presidente</t>
  </si>
  <si>
    <t>Gerente Geral</t>
  </si>
  <si>
    <t>Assessor da Diretoria Executiva</t>
  </si>
  <si>
    <t>Líder de Equipe *</t>
  </si>
  <si>
    <t>Secretária da Diretoria</t>
  </si>
  <si>
    <t>Secretária da Presidência</t>
  </si>
  <si>
    <t>OBS:</t>
  </si>
  <si>
    <t>* Função de confiança do plano de cargos PCG.</t>
  </si>
  <si>
    <t>REMUNERAÇÃO DE CARGOS EM COMISSÃO E FUNÇÃO DE CONFIANÇA</t>
  </si>
  <si>
    <t>GRATIFICAÇÕES INERENTES AO
CARGO EM COMISSÃO/
FUNÇÃO DE CONFIANÇA</t>
  </si>
  <si>
    <t>Presidênte</t>
  </si>
  <si>
    <t>Líder de Equipe</t>
  </si>
  <si>
    <t>QUANTITATIVO FÍSICO DE PESSOAL CONTRATADO TEMPORARIAMENTE</t>
  </si>
  <si>
    <t>ESPECIFICAÇÃO DA NATUREZA DA DESPESA</t>
  </si>
  <si>
    <t>Pessoal contratado por tempo determinado que visa à substituição de servidores públicos
(Classificável como Grupo de Natureza de Despesa - GND "1 - Pessoal e Encargos Sociais")</t>
  </si>
  <si>
    <t>Pessoal Contratado por tempo determinado que não visa à substituição de servidores públicos
(Classificável como Grupo de Natureza de Despesa - GND "3 - Outras Despesas Correntes"</t>
  </si>
  <si>
    <t>FONTES:</t>
  </si>
  <si>
    <r>
      <t xml:space="preserve">QUANTITATIVO DE BENEFICIÁRIOS E DEPENDENTES E VALORES </t>
    </r>
    <r>
      <rPr>
        <b/>
        <i/>
        <sz val="10"/>
        <color rgb="FF000000"/>
        <rFont val="Times New Roman"/>
        <family val="1"/>
      </rPr>
      <t>PER CAPITA</t>
    </r>
    <r>
      <rPr>
        <b/>
        <sz val="10"/>
        <color rgb="FF000000"/>
        <rFont val="Times New Roman"/>
        <family val="1"/>
      </rPr>
      <t xml:space="preserve"> DE BENEFÍCIOS ASSISTENCIAIS</t>
    </r>
  </si>
  <si>
    <t>PODER EXECUTIVO / MME / NUCLEP</t>
  </si>
  <si>
    <t>UNIDADE ORÇAMENTÁRIA</t>
  </si>
  <si>
    <t>QUANTIDADE (1)</t>
  </si>
  <si>
    <t>AUXÍLIO-
ALIMENTAÇÃO</t>
  </si>
  <si>
    <t>ASSISTÊNCIA
PRÉ-ESCOLAR</t>
  </si>
  <si>
    <t>AUXÍLIO-
TRANSPORTE</t>
  </si>
  <si>
    <t>EXAMES
PERIÓDICOS</t>
  </si>
  <si>
    <t>ASSISTÊNCIA MÉDICA E ODONTOLÓGICA</t>
  </si>
  <si>
    <t>CÓDIGO</t>
  </si>
  <si>
    <t>DESCRIÇÃO</t>
  </si>
  <si>
    <t>TITULARES</t>
  </si>
  <si>
    <t>DEPENDENTES</t>
  </si>
  <si>
    <t>Fonte: XXX</t>
  </si>
  <si>
    <t>1) Os funcionários que estão exercendo a função de Líder de Equipe já estão contabilizados no quadro de quantitativo físico de pessoal, em suas funções efetivas, e, portanto, não estão sendo considerados no quantitativo total como ocupantes de cargo em comissão, de forma a evitar duplicidade.</t>
  </si>
  <si>
    <r>
      <t>2) Descrição do ato legal que define os valores unitários (</t>
    </r>
    <r>
      <rPr>
        <i/>
        <sz val="10"/>
        <color rgb="FF000000"/>
        <rFont val="Times New Roman"/>
        <family val="1"/>
      </rPr>
      <t>per capita</t>
    </r>
    <r>
      <rPr>
        <sz val="10"/>
        <color rgb="FF000000"/>
        <rFont val="Times New Roman"/>
        <family val="1"/>
      </rPr>
      <t>) dos benefícios assistenciais:</t>
    </r>
  </si>
  <si>
    <t>BENEFÍCIO</t>
  </si>
  <si>
    <t>VALOR PER CAPITA                (R$ 1,00)</t>
  </si>
  <si>
    <t>DESCRIÇÃO DA LEGISLAÇÃO</t>
  </si>
  <si>
    <t>AUXÍLIO-ALIMENTAÇÃO</t>
  </si>
  <si>
    <t>Art. 458 Consolidação das Leis do Trabalho - Decreto Lei 5452/43</t>
  </si>
  <si>
    <t>ASSISTÊNCIA PRÉ-ESCOLAR</t>
  </si>
  <si>
    <t>Decreto nº 977, de 10 de setembro de 1993</t>
  </si>
  <si>
    <t>AUXÍLIO-TRANSPORTE</t>
  </si>
  <si>
    <t>Lei nº 7.418, de 16 de dezembro de 1985</t>
  </si>
  <si>
    <t>EXAMES PERIÓDICOS</t>
  </si>
  <si>
    <t>Lei nº 7.855, de 24 de outubro de 1989</t>
  </si>
  <si>
    <t>ASSISTÊNCIA MÉDICA E ODONTOLÓGICA - PARTICIPAÇÃO UNIÃO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</si>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</sst>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 &quot;General"/>
    <numFmt numFmtId="165" formatCode="0&quot; &quot;;&quot;-&quot;0&quot; &quot;;&quot;-&quot;#&quot; &quot;;@&quot; &quot;"/>
    <numFmt numFmtId="166" formatCode="[$R$-416]&quot; &quot;#,##0.00;[Red]&quot;-&quot;[$R$-416]&quot; &quot;#,##0.00"/>
    <numFmt numFmtId="167" formatCode="&quot; &quot;#,##0.00&quot; &quot;;&quot;-&quot;#,##0.00&quot; &quot;;&quot;-&quot;00&quot; &quot;;&quot; &quot;@&quot; &quot;"/>
    <numFmt numFmtId="168" formatCode="#,##0.00&quot; &quot;;&quot;-&quot;#,##0.00&quot; &quot;;&quot;-&quot;#&quot; &quot;;@&quot; &quot;"/>
    <numFmt numFmtId="169" formatCode="0&quot; &quot;;&quot;(&quot;0&quot;)&quot;;&quot;- &quot;;@&quot; &quot;"/>
    <numFmt numFmtId="170" formatCode="#,##0.00&quot; &quot;;&quot;(&quot;#,##0.00&quot;)&quot;;&quot;-&quot;#&quot; &quot;;@&quot; &quot;"/>
    <numFmt numFmtId="171" formatCode="[$-416]#,##0.00&quot; &quot;;[Red][$-416]&quot;(&quot;#,##0.00&quot;)&quot;"/>
    <numFmt numFmtId="172" formatCode="&quot;$&quot;0&quot; &quot;;&quot;($&quot;0&quot;)&quot;"/>
    <numFmt numFmtId="173" formatCode="0.000000"/>
    <numFmt numFmtId="174" formatCode="yyyy&quot;:&quot;mm"/>
    <numFmt numFmtId="175" formatCode="[$€-416]#,##0.00&quot; &quot;;[$€-416]&quot;(&quot;#,##0.00&quot;)&quot;;[$€-416]&quot;-&quot;#&quot; &quot;"/>
    <numFmt numFmtId="176" formatCode="0.0000000"/>
    <numFmt numFmtId="177" formatCode="&quot; R$ &quot;#,##0.00&quot; &quot;;&quot; R$ (&quot;#,##0.00&quot;)&quot;;&quot; R$ -&quot;#&quot; &quot;;@&quot; &quot;"/>
    <numFmt numFmtId="178" formatCode="%#,#00"/>
    <numFmt numFmtId="179" formatCode="#.00000"/>
    <numFmt numFmtId="180" formatCode="[$-416]0&quot; &quot;;[Red][$-416]&quot;(&quot;0&quot;)&quot;"/>
    <numFmt numFmtId="181" formatCode="#,##0.000000"/>
    <numFmt numFmtId="182" formatCode="0.000"/>
    <numFmt numFmtId="183" formatCode="mm/yy"/>
    <numFmt numFmtId="184" formatCode="#.000,"/>
  </numFmts>
  <fonts count="52">
    <font>
      <sz val="10"/>
      <color rgb="FF000000"/>
      <name val="Arial"/>
      <family val="2"/>
    </font>
    <font>
      <sz val="10"/>
      <color rgb="FF000000"/>
      <name val="Arial"/>
      <family val="2"/>
    </font>
    <font>
      <sz val="11"/>
      <color rgb="FFFFFFFF"/>
      <name val="Calibri"/>
      <family val="2"/>
    </font>
    <font>
      <sz val="11"/>
      <color rgb="FF000000"/>
      <name val="Calibri"/>
      <family val="2"/>
    </font>
    <font>
      <b/>
      <sz val="10"/>
      <color rgb="FF000000"/>
      <name val="Arial"/>
      <family val="2"/>
    </font>
    <font>
      <b/>
      <sz val="10"/>
      <color rgb="FFFFFFFF"/>
      <name val="Arial"/>
      <family val="2"/>
    </font>
    <font>
      <sz val="10"/>
      <color rgb="FF000000"/>
      <name val="Courier New"/>
      <family val="3"/>
    </font>
    <font>
      <sz val="10"/>
      <color rgb="FFCC0000"/>
      <name val="Arial"/>
      <family val="2"/>
    </font>
    <font>
      <sz val="11"/>
      <color rgb="FF800080"/>
      <name val="Calibri"/>
      <family val="2"/>
    </font>
    <font>
      <sz val="8"/>
      <color rgb="FF000000"/>
      <name val="SwitzerlandLight"/>
    </font>
    <font>
      <sz val="7"/>
      <color rgb="FF000000"/>
      <name val="Times New Roman"/>
      <family val="1"/>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8"/>
      <color rgb="FF9999FF"/>
      <name val="Arial"/>
      <family val="2"/>
    </font>
    <font>
      <b/>
      <sz val="14"/>
      <color rgb="FF9999FF"/>
      <name val="Arial"/>
      <family val="2"/>
    </font>
    <font>
      <sz val="1"/>
      <color rgb="FF000000"/>
      <name val="Courier New"/>
      <family val="3"/>
    </font>
    <font>
      <i/>
      <sz val="1"/>
      <color rgb="FF000000"/>
      <name val="Courier New"/>
      <family val="3"/>
    </font>
    <font>
      <b/>
      <sz val="9"/>
      <color rgb="FF000000"/>
      <name val="Times New Roman"/>
      <family val="1"/>
    </font>
    <font>
      <sz val="11"/>
      <color rgb="FF333399"/>
      <name val="Calibri"/>
      <family val="2"/>
    </font>
    <font>
      <i/>
      <sz val="11"/>
      <color rgb="FF808080"/>
      <name val="Calibri"/>
      <family val="2"/>
    </font>
    <font>
      <sz val="12"/>
      <color rgb="FF000000"/>
      <name val="Times New Roman"/>
      <family val="1"/>
    </font>
    <font>
      <sz val="10"/>
      <color rgb="FF000000"/>
      <name val="Times New Roman"/>
      <family val="1"/>
    </font>
    <font>
      <i/>
      <sz val="10"/>
      <color rgb="FF808080"/>
      <name val="Arial"/>
      <family val="2"/>
    </font>
    <font>
      <sz val="10"/>
      <color rgb="FF006600"/>
      <name val="Arial"/>
      <family val="2"/>
    </font>
    <font>
      <b/>
      <sz val="24"/>
      <color rgb="FF000000"/>
      <name val="Arial"/>
      <family val="2"/>
    </font>
    <font>
      <b/>
      <sz val="18"/>
      <color rgb="FF000000"/>
      <name val="Arial"/>
      <family val="2"/>
    </font>
    <font>
      <b/>
      <sz val="15"/>
      <color rgb="FF003366"/>
      <name val="Calibri"/>
      <family val="2"/>
    </font>
    <font>
      <b/>
      <sz val="12"/>
      <color rgb="FF000000"/>
      <name val="Arial"/>
      <family val="2"/>
    </font>
    <font>
      <b/>
      <sz val="13"/>
      <color rgb="FF003366"/>
      <name val="Calibri"/>
      <family val="2"/>
    </font>
    <font>
      <b/>
      <sz val="11"/>
      <color rgb="FF003366"/>
      <name val="Calibri"/>
      <family val="2"/>
    </font>
    <font>
      <u/>
      <sz val="10"/>
      <color rgb="FF0000EE"/>
      <name val="Arial"/>
      <family val="2"/>
    </font>
    <font>
      <i/>
      <sz val="12"/>
      <color rgb="FF000000"/>
      <name val="Times New Roman"/>
      <family val="1"/>
    </font>
    <font>
      <sz val="11"/>
      <color rgb="FF993300"/>
      <name val="Calibri"/>
      <family val="2"/>
    </font>
    <font>
      <sz val="10"/>
      <color rgb="FF996600"/>
      <name val="Arial"/>
      <family val="2"/>
    </font>
    <font>
      <sz val="10"/>
      <color rgb="FF333333"/>
      <name val="Arial"/>
      <family val="2"/>
    </font>
    <font>
      <b/>
      <sz val="11"/>
      <color rgb="FF333333"/>
      <name val="Calibri"/>
      <family val="2"/>
    </font>
    <font>
      <b/>
      <i/>
      <u/>
      <sz val="10"/>
      <color rgb="FF000000"/>
      <name val="Arial"/>
      <family val="2"/>
    </font>
    <font>
      <sz val="10"/>
      <color rgb="FF000000"/>
      <name val="MS Sans Serif"/>
    </font>
    <font>
      <b/>
      <sz val="18"/>
      <color rgb="FF333399"/>
      <name val="Cambria"/>
      <family val="1"/>
    </font>
    <font>
      <b/>
      <sz val="18"/>
      <color rgb="FF003366"/>
      <name val="Cambria"/>
      <family val="1"/>
    </font>
    <font>
      <sz val="11"/>
      <color rgb="FFFF0000"/>
      <name val="Calibri"/>
      <family val="2"/>
    </font>
    <font>
      <b/>
      <sz val="14"/>
      <color rgb="FF000000"/>
      <name val="Times New Roman"/>
      <family val="1"/>
    </font>
    <font>
      <b/>
      <sz val="1"/>
      <color rgb="FF000000"/>
      <name val="Courier New"/>
      <family val="3"/>
    </font>
    <font>
      <b/>
      <sz val="11"/>
      <color rgb="FF000000"/>
      <name val="Calibri"/>
      <family val="2"/>
    </font>
    <font>
      <b/>
      <sz val="10"/>
      <color rgb="FF000000"/>
      <name val="Times New Roman"/>
      <family val="1"/>
    </font>
    <font>
      <sz val="8"/>
      <color rgb="FF000000"/>
      <name val="Times New Roman"/>
      <family val="1"/>
    </font>
    <font>
      <b/>
      <sz val="8"/>
      <color rgb="FF000000"/>
      <name val="Times New Roman"/>
      <family val="1"/>
    </font>
    <font>
      <sz val="10"/>
      <color rgb="FF000000"/>
      <name val="Calibri"/>
      <family val="2"/>
    </font>
    <font>
      <b/>
      <i/>
      <sz val="10"/>
      <color rgb="FF000000"/>
      <name val="Times New Roman"/>
      <family val="1"/>
    </font>
    <font>
      <i/>
      <sz val="10"/>
      <color rgb="FF000000"/>
      <name val="Times New Roman"/>
      <family val="1"/>
    </font>
  </fonts>
  <fills count="33">
    <fill>
      <patternFill patternType="none"/>
    </fill>
    <fill>
      <patternFill patternType="gray125"/>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C0C0C0"/>
        <bgColor rgb="FFC0C0C0"/>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969696"/>
        <bgColor rgb="FF969696"/>
      </patternFill>
    </fill>
    <fill>
      <patternFill patternType="solid">
        <fgColor rgb="FFCC0000"/>
        <bgColor rgb="FFCC0000"/>
      </patternFill>
    </fill>
    <fill>
      <patternFill patternType="solid">
        <fgColor rgb="FFFFFF99"/>
        <bgColor rgb="FFFFFF99"/>
      </patternFill>
    </fill>
    <fill>
      <patternFill patternType="solid">
        <fgColor rgb="FFFFFFCC"/>
        <bgColor rgb="FFFFFFCC"/>
      </patternFill>
    </fill>
    <fill>
      <patternFill patternType="solid">
        <fgColor rgb="FFFFFFFF"/>
        <bgColor rgb="FFFFFFFF"/>
      </patternFill>
    </fill>
    <fill>
      <patternFill patternType="solid">
        <fgColor rgb="FFA6A6A6"/>
        <bgColor rgb="FFA6A6A6"/>
      </patternFill>
    </fill>
    <fill>
      <patternFill patternType="solid">
        <fgColor rgb="FFFFFF00"/>
        <bgColor rgb="FFFFFF00"/>
      </patternFill>
    </fill>
    <fill>
      <patternFill patternType="solid">
        <fgColor rgb="FFBFBFBF"/>
        <bgColor rgb="FFBFBFBF"/>
      </patternFill>
    </fill>
  </fills>
  <borders count="16">
    <border>
      <left/>
      <right/>
      <top/>
      <bottom/>
      <diagonal/>
    </border>
    <border>
      <left/>
      <right style="thin">
        <color rgb="FF000000"/>
      </right>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rgb="FF333399"/>
      </bottom>
      <diagonal/>
    </border>
    <border>
      <left/>
      <right/>
      <top/>
      <bottom style="medium">
        <color rgb="FFC0C0C0"/>
      </bottom>
      <diagonal/>
    </border>
    <border>
      <left/>
      <right/>
      <top/>
      <bottom style="thin">
        <color rgb="FF0066CC"/>
      </bottom>
      <diagonal/>
    </border>
    <border>
      <left/>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style="medium">
        <color rgb="FF000000"/>
      </right>
      <top/>
      <bottom/>
      <diagonal/>
    </border>
    <border>
      <left style="thin">
        <color rgb="FF000000"/>
      </left>
      <right/>
      <top style="thin">
        <color rgb="FF000000"/>
      </top>
      <bottom/>
      <diagonal/>
    </border>
    <border>
      <left/>
      <right/>
      <top style="thin">
        <color rgb="FF333399"/>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403">
    <xf numFmtId="0" fontId="0" fillId="0" borderId="0"/>
    <xf numFmtId="167" fontId="1" fillId="0" borderId="0" applyFont="0" applyBorder="0" applyProtection="0"/>
    <xf numFmtId="0" fontId="2" fillId="2" borderId="0" applyNumberFormat="0" applyBorder="0" applyProtection="0"/>
    <xf numFmtId="0" fontId="2" fillId="2" borderId="0" applyNumberFormat="0" applyBorder="0" applyProtection="0"/>
    <xf numFmtId="0" fontId="2" fillId="2" borderId="0" applyNumberFormat="0" applyBorder="0" applyProtection="0"/>
    <xf numFmtId="0" fontId="2" fillId="2" borderId="0" applyNumberFormat="0" applyBorder="0" applyProtection="0"/>
    <xf numFmtId="0" fontId="2" fillId="2" borderId="0" applyNumberFormat="0" applyBorder="0" applyProtection="0"/>
    <xf numFmtId="0" fontId="2" fillId="3" borderId="0" applyNumberFormat="0" applyBorder="0" applyProtection="0"/>
    <xf numFmtId="0" fontId="2" fillId="3" borderId="0" applyNumberFormat="0" applyBorder="0" applyProtection="0"/>
    <xf numFmtId="0" fontId="2" fillId="3" borderId="0" applyNumberFormat="0" applyBorder="0" applyProtection="0"/>
    <xf numFmtId="0" fontId="2" fillId="3" borderId="0" applyNumberFormat="0" applyBorder="0" applyProtection="0"/>
    <xf numFmtId="0" fontId="2" fillId="3" borderId="0" applyNumberFormat="0" applyBorder="0" applyProtection="0"/>
    <xf numFmtId="0" fontId="2" fillId="4" borderId="0" applyNumberFormat="0" applyBorder="0" applyProtection="0"/>
    <xf numFmtId="0" fontId="2" fillId="4" borderId="0" applyNumberFormat="0" applyBorder="0" applyProtection="0"/>
    <xf numFmtId="0" fontId="2" fillId="4" borderId="0" applyNumberFormat="0" applyBorder="0" applyProtection="0"/>
    <xf numFmtId="0" fontId="2" fillId="4" borderId="0" applyNumberFormat="0" applyBorder="0" applyProtection="0"/>
    <xf numFmtId="0" fontId="2" fillId="4"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7" borderId="0" applyNumberFormat="0" applyBorder="0" applyProtection="0"/>
    <xf numFmtId="0" fontId="2" fillId="7" borderId="0" applyNumberFormat="0" applyBorder="0" applyProtection="0"/>
    <xf numFmtId="0" fontId="2" fillId="7" borderId="0" applyNumberFormat="0" applyBorder="0" applyProtection="0"/>
    <xf numFmtId="0" fontId="2" fillId="7" borderId="0" applyNumberFormat="0" applyBorder="0" applyProtection="0"/>
    <xf numFmtId="0" fontId="2" fillId="7" borderId="0" applyNumberFormat="0" applyBorder="0" applyProtection="0"/>
    <xf numFmtId="0" fontId="3" fillId="8" borderId="0" applyNumberFormat="0" applyBorder="0" applyProtection="0"/>
    <xf numFmtId="0" fontId="3" fillId="8" borderId="0" applyNumberFormat="0" applyBorder="0" applyProtection="0"/>
    <xf numFmtId="0" fontId="3" fillId="8" borderId="0" applyNumberFormat="0" applyBorder="0" applyProtection="0"/>
    <xf numFmtId="0" fontId="3" fillId="8" borderId="0" applyNumberFormat="0" applyBorder="0" applyProtection="0"/>
    <xf numFmtId="0" fontId="3" fillId="8" borderId="0" applyNumberFormat="0" applyBorder="0" applyProtection="0"/>
    <xf numFmtId="0" fontId="3" fillId="9" borderId="0" applyNumberFormat="0" applyBorder="0" applyProtection="0"/>
    <xf numFmtId="0" fontId="3" fillId="9" borderId="0" applyNumberFormat="0" applyBorder="0" applyProtection="0"/>
    <xf numFmtId="0" fontId="3" fillId="9" borderId="0" applyNumberFormat="0" applyBorder="0" applyProtection="0"/>
    <xf numFmtId="0" fontId="3" fillId="9" borderId="0" applyNumberFormat="0" applyBorder="0" applyProtection="0"/>
    <xf numFmtId="0" fontId="3" fillId="9" borderId="0" applyNumberFormat="0" applyBorder="0" applyProtection="0"/>
    <xf numFmtId="0" fontId="3" fillId="10" borderId="0" applyNumberFormat="0" applyBorder="0" applyProtection="0"/>
    <xf numFmtId="0" fontId="3" fillId="10" borderId="0" applyNumberFormat="0" applyBorder="0" applyProtection="0"/>
    <xf numFmtId="0" fontId="3" fillId="10" borderId="0" applyNumberFormat="0" applyBorder="0" applyProtection="0"/>
    <xf numFmtId="0" fontId="3" fillId="10" borderId="0" applyNumberFormat="0" applyBorder="0" applyProtection="0"/>
    <xf numFmtId="0" fontId="3" fillId="10"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2" borderId="0" applyNumberFormat="0" applyBorder="0" applyProtection="0"/>
    <xf numFmtId="0" fontId="3" fillId="12" borderId="0" applyNumberFormat="0" applyBorder="0" applyProtection="0"/>
    <xf numFmtId="0" fontId="3" fillId="12" borderId="0" applyNumberFormat="0" applyBorder="0" applyProtection="0"/>
    <xf numFmtId="0" fontId="3" fillId="12" borderId="0" applyNumberFormat="0" applyBorder="0" applyProtection="0"/>
    <xf numFmtId="0" fontId="3" fillId="12" borderId="0" applyNumberFormat="0" applyBorder="0" applyProtection="0"/>
    <xf numFmtId="0" fontId="3" fillId="13" borderId="0" applyNumberFormat="0" applyBorder="0" applyProtection="0"/>
    <xf numFmtId="0" fontId="3" fillId="13" borderId="0" applyNumberFormat="0" applyBorder="0" applyProtection="0"/>
    <xf numFmtId="0" fontId="3" fillId="13" borderId="0" applyNumberFormat="0" applyBorder="0" applyProtection="0"/>
    <xf numFmtId="0" fontId="3" fillId="13" borderId="0" applyNumberFormat="0" applyBorder="0" applyProtection="0"/>
    <xf numFmtId="0" fontId="3" fillId="14" borderId="0" applyNumberFormat="0" applyBorder="0" applyProtection="0"/>
    <xf numFmtId="0" fontId="3" fillId="8" borderId="0" applyNumberFormat="0" applyBorder="0" applyProtection="0"/>
    <xf numFmtId="0" fontId="3" fillId="9" borderId="0" applyNumberFormat="0" applyBorder="0" applyProtection="0"/>
    <xf numFmtId="0" fontId="3" fillId="10" borderId="0" applyNumberFormat="0" applyBorder="0" applyProtection="0"/>
    <xf numFmtId="0" fontId="3" fillId="11" borderId="0" applyNumberFormat="0" applyBorder="0" applyProtection="0"/>
    <xf numFmtId="0" fontId="3" fillId="12" borderId="0" applyNumberFormat="0" applyBorder="0" applyProtection="0"/>
    <xf numFmtId="0" fontId="3" fillId="13"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6" borderId="0" applyNumberFormat="0" applyBorder="0" applyProtection="0"/>
    <xf numFmtId="0" fontId="3" fillId="16" borderId="0" applyNumberFormat="0" applyBorder="0" applyProtection="0"/>
    <xf numFmtId="0" fontId="3" fillId="16" borderId="0" applyNumberFormat="0" applyBorder="0" applyProtection="0"/>
    <xf numFmtId="0" fontId="3" fillId="16" borderId="0" applyNumberFormat="0" applyBorder="0" applyProtection="0"/>
    <xf numFmtId="0" fontId="3" fillId="16" borderId="0" applyNumberFormat="0" applyBorder="0" applyProtection="0"/>
    <xf numFmtId="0" fontId="3" fillId="17" borderId="0" applyNumberFormat="0" applyBorder="0" applyProtection="0"/>
    <xf numFmtId="0" fontId="3" fillId="17" borderId="0" applyNumberFormat="0" applyBorder="0" applyProtection="0"/>
    <xf numFmtId="0" fontId="3" fillId="17" borderId="0" applyNumberFormat="0" applyBorder="0" applyProtection="0"/>
    <xf numFmtId="0" fontId="3" fillId="17" borderId="0" applyNumberFormat="0" applyBorder="0" applyProtection="0"/>
    <xf numFmtId="0" fontId="3" fillId="17"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1"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5" borderId="0" applyNumberFormat="0" applyBorder="0" applyProtection="0"/>
    <xf numFmtId="0" fontId="3" fillId="18" borderId="0" applyNumberFormat="0" applyBorder="0" applyProtection="0"/>
    <xf numFmtId="0" fontId="3" fillId="18" borderId="0" applyNumberFormat="0" applyBorder="0" applyProtection="0"/>
    <xf numFmtId="0" fontId="3" fillId="18" borderId="0" applyNumberFormat="0" applyBorder="0" applyProtection="0"/>
    <xf numFmtId="0" fontId="3" fillId="18" borderId="0" applyNumberFormat="0" applyBorder="0" applyProtection="0"/>
    <xf numFmtId="0" fontId="3" fillId="18" borderId="0" applyNumberFormat="0" applyBorder="0" applyProtection="0"/>
    <xf numFmtId="0" fontId="3" fillId="15" borderId="0" applyNumberFormat="0" applyBorder="0" applyProtection="0"/>
    <xf numFmtId="0" fontId="3" fillId="16" borderId="0" applyNumberFormat="0" applyBorder="0" applyProtection="0"/>
    <xf numFmtId="0" fontId="3" fillId="17" borderId="0" applyNumberFormat="0" applyBorder="0" applyProtection="0"/>
    <xf numFmtId="0" fontId="3" fillId="11" borderId="0" applyNumberFormat="0" applyBorder="0" applyProtection="0"/>
    <xf numFmtId="0" fontId="3" fillId="15" borderId="0" applyNumberFormat="0" applyBorder="0" applyProtection="0"/>
    <xf numFmtId="0" fontId="3" fillId="18" borderId="0" applyNumberFormat="0" applyBorder="0" applyProtection="0"/>
    <xf numFmtId="0" fontId="2" fillId="19" borderId="0" applyNumberFormat="0" applyBorder="0" applyProtection="0"/>
    <xf numFmtId="0" fontId="2" fillId="19" borderId="0" applyNumberFormat="0" applyBorder="0" applyProtection="0"/>
    <xf numFmtId="0" fontId="2" fillId="19" borderId="0" applyNumberFormat="0" applyBorder="0" applyProtection="0"/>
    <xf numFmtId="0" fontId="2" fillId="19" borderId="0" applyNumberFormat="0" applyBorder="0" applyProtection="0"/>
    <xf numFmtId="0" fontId="2" fillId="19" borderId="0" applyNumberFormat="0" applyBorder="0" applyProtection="0"/>
    <xf numFmtId="0" fontId="2" fillId="16" borderId="0" applyNumberFormat="0" applyBorder="0" applyProtection="0"/>
    <xf numFmtId="0" fontId="2" fillId="16" borderId="0" applyNumberFormat="0" applyBorder="0" applyProtection="0"/>
    <xf numFmtId="0" fontId="2" fillId="16" borderId="0" applyNumberFormat="0" applyBorder="0" applyProtection="0"/>
    <xf numFmtId="0" fontId="2" fillId="16" borderId="0" applyNumberFormat="0" applyBorder="0" applyProtection="0"/>
    <xf numFmtId="0" fontId="2" fillId="16" borderId="0" applyNumberFormat="0" applyBorder="0" applyProtection="0"/>
    <xf numFmtId="0" fontId="2" fillId="17" borderId="0" applyNumberFormat="0" applyBorder="0" applyProtection="0"/>
    <xf numFmtId="0" fontId="2" fillId="17" borderId="0" applyNumberFormat="0" applyBorder="0" applyProtection="0"/>
    <xf numFmtId="0" fontId="2" fillId="17" borderId="0" applyNumberFormat="0" applyBorder="0" applyProtection="0"/>
    <xf numFmtId="0" fontId="2" fillId="17" borderId="0" applyNumberFormat="0" applyBorder="0" applyProtection="0"/>
    <xf numFmtId="0" fontId="2" fillId="17"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5"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6" borderId="0" applyNumberFormat="0" applyBorder="0" applyProtection="0"/>
    <xf numFmtId="0" fontId="2" fillId="20" borderId="0" applyNumberFormat="0" applyBorder="0" applyProtection="0"/>
    <xf numFmtId="0" fontId="2" fillId="20" borderId="0" applyNumberFormat="0" applyBorder="0" applyProtection="0"/>
    <xf numFmtId="0" fontId="2" fillId="20" borderId="0" applyNumberFormat="0" applyBorder="0" applyProtection="0"/>
    <xf numFmtId="0" fontId="2" fillId="20" borderId="0" applyNumberFormat="0" applyBorder="0" applyProtection="0"/>
    <xf numFmtId="0" fontId="2" fillId="20" borderId="0" applyNumberFormat="0" applyBorder="0" applyProtection="0"/>
    <xf numFmtId="0" fontId="2" fillId="19" borderId="0" applyNumberFormat="0" applyBorder="0" applyProtection="0"/>
    <xf numFmtId="0" fontId="2" fillId="16" borderId="0" applyNumberFormat="0" applyBorder="0" applyProtection="0"/>
    <xf numFmtId="0" fontId="2" fillId="17" borderId="0" applyNumberFormat="0" applyBorder="0" applyProtection="0"/>
    <xf numFmtId="0" fontId="2" fillId="5" borderId="0" applyNumberFormat="0" applyBorder="0" applyProtection="0"/>
    <xf numFmtId="0" fontId="2" fillId="6" borderId="0" applyNumberFormat="0" applyBorder="0" applyProtection="0"/>
    <xf numFmtId="0" fontId="2" fillId="20" borderId="0" applyNumberFormat="0" applyBorder="0" applyProtection="0"/>
    <xf numFmtId="0" fontId="4" fillId="0" borderId="0" applyNumberFormat="0" applyBorder="0" applyProtection="0"/>
    <xf numFmtId="0" fontId="5" fillId="21" borderId="0" applyNumberFormat="0" applyBorder="0" applyProtection="0"/>
    <xf numFmtId="0" fontId="5" fillId="22" borderId="0" applyNumberFormat="0" applyBorder="0" applyProtection="0"/>
    <xf numFmtId="0" fontId="4" fillId="23" borderId="0" applyNumberFormat="0" applyBorder="0" applyProtection="0"/>
    <xf numFmtId="0" fontId="2" fillId="2" borderId="0" applyNumberFormat="0" applyBorder="0" applyProtection="0"/>
    <xf numFmtId="0" fontId="2" fillId="3" borderId="0" applyNumberFormat="0" applyBorder="0" applyProtection="0"/>
    <xf numFmtId="0" fontId="2" fillId="4" borderId="0" applyNumberFormat="0" applyBorder="0" applyProtection="0"/>
    <xf numFmtId="0" fontId="2" fillId="5" borderId="0" applyNumberFormat="0" applyBorder="0" applyProtection="0"/>
    <xf numFmtId="0" fontId="2" fillId="6" borderId="0" applyNumberFormat="0" applyBorder="0" applyProtection="0"/>
    <xf numFmtId="0" fontId="2" fillId="7" borderId="0" applyNumberFormat="0" applyBorder="0" applyProtection="0"/>
    <xf numFmtId="164" fontId="6" fillId="0" borderId="1" applyProtection="0"/>
    <xf numFmtId="0" fontId="7" fillId="24" borderId="0" applyNumberFormat="0" applyBorder="0" applyProtection="0"/>
    <xf numFmtId="0" fontId="8" fillId="9" borderId="0" applyNumberFormat="0" applyBorder="0" applyProtection="0"/>
    <xf numFmtId="164" fontId="9" fillId="0" borderId="0" applyBorder="0" applyProtection="0">
      <alignment vertical="top"/>
    </xf>
    <xf numFmtId="164" fontId="10" fillId="0" borderId="0" applyBorder="0" applyProtection="0">
      <alignment horizontal="right"/>
    </xf>
    <xf numFmtId="164" fontId="10" fillId="0" borderId="0" applyBorder="0" applyProtection="0">
      <alignment horizontal="left"/>
    </xf>
    <xf numFmtId="0" fontId="11" fillId="10" borderId="0" applyNumberFormat="0" applyBorder="0" applyProtection="0"/>
    <xf numFmtId="0" fontId="11" fillId="10" borderId="0" applyNumberFormat="0" applyBorder="0" applyProtection="0"/>
    <xf numFmtId="0" fontId="11" fillId="10" borderId="0" applyNumberFormat="0" applyBorder="0" applyProtection="0"/>
    <xf numFmtId="0" fontId="11" fillId="10" borderId="0" applyNumberFormat="0" applyBorder="0" applyProtection="0"/>
    <xf numFmtId="0" fontId="11" fillId="10" borderId="0" applyNumberFormat="0" applyBorder="0" applyProtection="0"/>
    <xf numFmtId="0" fontId="12" fillId="14" borderId="2" applyNumberFormat="0" applyProtection="0"/>
    <xf numFmtId="0" fontId="12" fillId="14" borderId="2" applyNumberFormat="0" applyProtection="0"/>
    <xf numFmtId="0" fontId="12" fillId="14" borderId="2" applyNumberFormat="0" applyProtection="0"/>
    <xf numFmtId="0" fontId="12" fillId="14" borderId="2" applyNumberFormat="0" applyProtection="0"/>
    <xf numFmtId="0" fontId="12" fillId="14" borderId="2" applyNumberFormat="0" applyProtection="0"/>
    <xf numFmtId="0" fontId="13" fillId="25" borderId="3" applyNumberFormat="0" applyProtection="0"/>
    <xf numFmtId="0" fontId="13" fillId="25" borderId="3" applyNumberFormat="0" applyProtection="0"/>
    <xf numFmtId="0" fontId="13" fillId="25" borderId="3" applyNumberFormat="0" applyProtection="0"/>
    <xf numFmtId="0" fontId="13" fillId="25" borderId="3" applyNumberFormat="0" applyProtection="0"/>
    <xf numFmtId="0" fontId="13" fillId="25" borderId="3" applyNumberFormat="0" applyProtection="0"/>
    <xf numFmtId="0" fontId="14" fillId="0" borderId="4" applyNumberFormat="0" applyProtection="0"/>
    <xf numFmtId="0" fontId="14" fillId="0" borderId="4" applyNumberFormat="0" applyProtection="0"/>
    <xf numFmtId="0" fontId="14" fillId="0" borderId="4" applyNumberFormat="0" applyProtection="0"/>
    <xf numFmtId="0" fontId="14" fillId="0" borderId="4" applyNumberFormat="0" applyProtection="0"/>
    <xf numFmtId="0" fontId="14" fillId="0" borderId="4" applyNumberFormat="0" applyProtection="0"/>
    <xf numFmtId="0" fontId="15" fillId="0" borderId="0" applyNumberFormat="0" applyBorder="0" applyProtection="0"/>
    <xf numFmtId="0" fontId="16" fillId="0" borderId="0" applyNumberFormat="0" applyBorder="0" applyProtection="0"/>
    <xf numFmtId="2" fontId="17" fillId="0" borderId="0" applyBorder="0">
      <protection locked="0"/>
    </xf>
    <xf numFmtId="2" fontId="18" fillId="0" borderId="0" applyBorder="0">
      <protection locked="0"/>
    </xf>
    <xf numFmtId="0" fontId="12" fillId="14" borderId="2" applyNumberFormat="0" applyProtection="0"/>
    <xf numFmtId="0" fontId="19" fillId="0" borderId="0" applyNumberFormat="0" applyBorder="0" applyProtection="0">
      <alignment vertical="center"/>
    </xf>
    <xf numFmtId="0" fontId="13" fillId="25" borderId="3" applyNumberFormat="0" applyProtection="0"/>
    <xf numFmtId="4" fontId="3" fillId="0" borderId="0" applyBorder="0" applyProtection="0"/>
    <xf numFmtId="169" fontId="3" fillId="0" borderId="0" applyBorder="0" applyProtection="0"/>
    <xf numFmtId="170" fontId="1" fillId="0" borderId="0" applyFont="0" applyBorder="0" applyProtection="0"/>
    <xf numFmtId="170" fontId="1" fillId="0" borderId="0" applyFont="0" applyBorder="0" applyProtection="0"/>
    <xf numFmtId="171" fontId="3" fillId="0" borderId="0" applyBorder="0" applyProtection="0"/>
    <xf numFmtId="3" fontId="3" fillId="0" borderId="0" applyBorder="0" applyProtection="0"/>
    <xf numFmtId="0" fontId="3" fillId="0" borderId="0" applyNumberFormat="0" applyBorder="0" applyProtection="0"/>
    <xf numFmtId="0" fontId="3" fillId="0" borderId="0" applyNumberFormat="0" applyBorder="0" applyProtection="0"/>
    <xf numFmtId="172" fontId="3" fillId="0" borderId="0" applyBorder="0" applyProtection="0"/>
    <xf numFmtId="0" fontId="3" fillId="0" borderId="0" applyNumberFormat="0" applyBorder="0" applyProtection="0"/>
    <xf numFmtId="0" fontId="3" fillId="0" borderId="0" applyNumberFormat="0" applyBorder="0" applyProtection="0"/>
    <xf numFmtId="173" fontId="3" fillId="0" borderId="0" applyBorder="0" applyProtection="0"/>
    <xf numFmtId="174" fontId="3" fillId="0" borderId="0" applyBorder="0" applyProtection="0"/>
    <xf numFmtId="0" fontId="20" fillId="13" borderId="2" applyNumberFormat="0" applyProtection="0"/>
    <xf numFmtId="0" fontId="20" fillId="13" borderId="2" applyNumberFormat="0" applyProtection="0"/>
    <xf numFmtId="0" fontId="20" fillId="13" borderId="2" applyNumberFormat="0" applyProtection="0"/>
    <xf numFmtId="0" fontId="20" fillId="13" borderId="2" applyNumberFormat="0" applyProtection="0"/>
    <xf numFmtId="0" fontId="20" fillId="14" borderId="2" applyNumberFormat="0" applyProtection="0"/>
    <xf numFmtId="0" fontId="5" fillId="26" borderId="0" applyNumberFormat="0" applyBorder="0" applyProtection="0"/>
    <xf numFmtId="175" fontId="1" fillId="0" borderId="0" applyFont="0" applyBorder="0" applyProtection="0"/>
    <xf numFmtId="175" fontId="1" fillId="0" borderId="0" applyFont="0" applyBorder="0" applyProtection="0"/>
    <xf numFmtId="0" fontId="1" fillId="0" borderId="0" applyNumberFormat="0" applyFont="0" applyBorder="0" applyProtection="0"/>
    <xf numFmtId="168" fontId="1" fillId="0" borderId="0" applyFont="0" applyBorder="0" applyProtection="0"/>
    <xf numFmtId="0" fontId="21" fillId="0" borderId="0" applyNumberFormat="0" applyBorder="0" applyProtection="0"/>
    <xf numFmtId="0" fontId="22" fillId="0" borderId="4" applyNumberFormat="0" applyProtection="0">
      <alignment horizontal="center"/>
    </xf>
    <xf numFmtId="2" fontId="3" fillId="0" borderId="0" applyBorder="0" applyProtection="0"/>
    <xf numFmtId="2" fontId="3" fillId="0" borderId="0" applyBorder="0" applyProtection="0"/>
    <xf numFmtId="0" fontId="23" fillId="0" borderId="0" applyNumberFormat="0" applyBorder="0" applyProtection="0">
      <alignment horizontal="left"/>
    </xf>
    <xf numFmtId="0" fontId="24" fillId="0" borderId="0" applyNumberFormat="0" applyBorder="0" applyProtection="0"/>
    <xf numFmtId="0" fontId="25" fillId="10" borderId="0" applyNumberFormat="0" applyBorder="0" applyProtection="0"/>
    <xf numFmtId="0" fontId="11" fillId="10" borderId="0" applyNumberFormat="0" applyBorder="0" applyProtection="0"/>
    <xf numFmtId="0" fontId="26" fillId="0" borderId="0" applyNumberFormat="0" applyBorder="0" applyProtection="0"/>
    <xf numFmtId="0" fontId="27" fillId="0" borderId="0" applyNumberFormat="0" applyBorder="0" applyProtection="0"/>
    <xf numFmtId="0" fontId="28" fillId="0" borderId="5" applyNumberFormat="0" applyProtection="0"/>
    <xf numFmtId="0" fontId="29" fillId="0" borderId="0" applyNumberFormat="0" applyBorder="0" applyProtection="0"/>
    <xf numFmtId="0" fontId="30" fillId="0" borderId="6" applyNumberFormat="0" applyProtection="0"/>
    <xf numFmtId="0" fontId="31" fillId="0" borderId="7" applyNumberFormat="0" applyProtection="0"/>
    <xf numFmtId="0" fontId="31" fillId="0" borderId="0" applyNumberFormat="0" applyBorder="0" applyProtection="0"/>
    <xf numFmtId="0" fontId="32" fillId="0" borderId="0" applyNumberFormat="0" applyBorder="0" applyProtection="0"/>
    <xf numFmtId="0" fontId="8" fillId="9" borderId="0" applyNumberFormat="0" applyBorder="0" applyProtection="0"/>
    <xf numFmtId="0" fontId="8" fillId="9" borderId="0" applyNumberFormat="0" applyBorder="0" applyProtection="0"/>
    <xf numFmtId="0" fontId="8" fillId="9" borderId="0" applyNumberFormat="0" applyBorder="0" applyProtection="0"/>
    <xf numFmtId="0" fontId="8" fillId="9" borderId="0" applyNumberFormat="0" applyBorder="0" applyProtection="0"/>
    <xf numFmtId="0" fontId="8" fillId="9" borderId="0" applyNumberFormat="0" applyBorder="0" applyProtection="0"/>
    <xf numFmtId="0" fontId="6" fillId="0" borderId="0" applyNumberFormat="0" applyBorder="0" applyProtection="0"/>
    <xf numFmtId="0" fontId="20" fillId="13" borderId="2" applyNumberFormat="0" applyProtection="0"/>
    <xf numFmtId="0" fontId="22" fillId="0" borderId="4" applyNumberFormat="0" applyProtection="0">
      <alignment horizontal="center"/>
    </xf>
    <xf numFmtId="0" fontId="33" fillId="0" borderId="8" applyNumberFormat="0" applyProtection="0">
      <alignment horizontal="center"/>
    </xf>
    <xf numFmtId="176" fontId="3" fillId="0" borderId="0" applyBorder="0" applyProtection="0"/>
    <xf numFmtId="0" fontId="14" fillId="0" borderId="4" applyNumberFormat="0" applyProtection="0"/>
    <xf numFmtId="170" fontId="3" fillId="0" borderId="0" applyBorder="0" applyProtection="0"/>
    <xf numFmtId="177" fontId="1" fillId="0" borderId="0" applyFont="0" applyBorder="0" applyProtection="0"/>
    <xf numFmtId="172" fontId="3" fillId="0" borderId="0" applyBorder="0" applyProtection="0"/>
    <xf numFmtId="0" fontId="34" fillId="27" borderId="0" applyNumberFormat="0" applyBorder="0" applyProtection="0"/>
    <xf numFmtId="0" fontId="34" fillId="27" borderId="0" applyNumberFormat="0" applyBorder="0" applyProtection="0"/>
    <xf numFmtId="0" fontId="34" fillId="27" borderId="0" applyNumberFormat="0" applyBorder="0" applyProtection="0"/>
    <xf numFmtId="0" fontId="34" fillId="27" borderId="0" applyNumberFormat="0" applyBorder="0" applyProtection="0"/>
    <xf numFmtId="0" fontId="34" fillId="27" borderId="0" applyNumberFormat="0" applyBorder="0" applyProtection="0"/>
    <xf numFmtId="0" fontId="35" fillId="28" borderId="0" applyNumberFormat="0" applyBorder="0" applyProtection="0"/>
    <xf numFmtId="0" fontId="34" fillId="27"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3" fillId="0" borderId="0" applyNumberFormat="0" applyBorder="0" applyProtection="0"/>
    <xf numFmtId="0" fontId="3"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28" borderId="9" applyNumberFormat="0" applyFont="0" applyProtection="0"/>
    <xf numFmtId="0" fontId="1" fillId="28" borderId="9" applyNumberFormat="0" applyFont="0" applyProtection="0"/>
    <xf numFmtId="0" fontId="1" fillId="28" borderId="9" applyNumberFormat="0" applyFont="0" applyProtection="0"/>
    <xf numFmtId="0" fontId="1" fillId="28" borderId="9" applyNumberFormat="0" applyFont="0" applyProtection="0"/>
    <xf numFmtId="0" fontId="1" fillId="28" borderId="9" applyNumberFormat="0" applyFont="0" applyProtection="0"/>
    <xf numFmtId="0" fontId="36" fillId="28" borderId="2" applyNumberFormat="0" applyProtection="0"/>
    <xf numFmtId="0" fontId="1" fillId="28" borderId="9" applyNumberFormat="0" applyFont="0" applyProtection="0"/>
    <xf numFmtId="0" fontId="37" fillId="14" borderId="10" applyNumberFormat="0" applyProtection="0"/>
    <xf numFmtId="10" fontId="3" fillId="0" borderId="0" applyBorder="0" applyProtection="0"/>
    <xf numFmtId="178" fontId="17" fillId="0" borderId="0" applyBorder="0">
      <protection locked="0"/>
    </xf>
    <xf numFmtId="0" fontId="1" fillId="0" borderId="0" applyNumberFormat="0" applyFont="0" applyBorder="0" applyProtection="0">
      <alignment horizontal="left"/>
    </xf>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0" fontId="4" fillId="0" borderId="0" applyNumberFormat="0" applyBorder="0" applyProtection="0">
      <alignment horizontal="left"/>
    </xf>
    <xf numFmtId="0" fontId="1" fillId="0" borderId="0" applyNumberFormat="0" applyFont="0" applyBorder="0" applyProtection="0"/>
    <xf numFmtId="179" fontId="17" fillId="0" borderId="0" applyBorder="0">
      <protection locked="0"/>
    </xf>
    <xf numFmtId="9" fontId="1" fillId="0" borderId="0" applyFont="0" applyBorder="0" applyProtection="0"/>
    <xf numFmtId="9" fontId="1" fillId="0" borderId="0" applyFont="0" applyBorder="0" applyProtection="0"/>
    <xf numFmtId="9" fontId="3" fillId="0" borderId="0" applyBorder="0" applyProtection="0"/>
    <xf numFmtId="9" fontId="1" fillId="0" borderId="0" applyFont="0" applyBorder="0" applyProtection="0"/>
    <xf numFmtId="9" fontId="3" fillId="0" borderId="0" applyBorder="0" applyProtection="0"/>
    <xf numFmtId="9" fontId="1" fillId="0" borderId="0" applyFont="0" applyBorder="0" applyProtection="0"/>
    <xf numFmtId="9" fontId="1" fillId="0" borderId="0" applyFont="0" applyBorder="0" applyProtection="0"/>
    <xf numFmtId="9" fontId="1" fillId="0" borderId="0" applyFont="0" applyBorder="0" applyProtection="0"/>
    <xf numFmtId="9" fontId="1" fillId="0" borderId="0" applyFont="0" applyBorder="0" applyProtection="0"/>
    <xf numFmtId="9" fontId="1" fillId="0" borderId="0" applyFont="0" applyBorder="0" applyProtection="0"/>
    <xf numFmtId="9" fontId="1" fillId="0" borderId="0" applyFont="0" applyBorder="0" applyProtection="0"/>
    <xf numFmtId="0" fontId="38" fillId="0" borderId="0" applyNumberFormat="0" applyBorder="0" applyProtection="0"/>
    <xf numFmtId="0" fontId="10" fillId="0" borderId="0" applyNumberFormat="0" applyBorder="0" applyProtection="0"/>
    <xf numFmtId="0" fontId="37" fillId="14" borderId="10" applyNumberFormat="0" applyProtection="0"/>
    <xf numFmtId="0" fontId="37" fillId="14" borderId="10" applyNumberFormat="0" applyProtection="0"/>
    <xf numFmtId="0" fontId="37" fillId="14" borderId="10" applyNumberFormat="0" applyProtection="0"/>
    <xf numFmtId="0" fontId="37" fillId="14" borderId="10" applyNumberFormat="0" applyProtection="0"/>
    <xf numFmtId="0" fontId="37" fillId="14" borderId="10" applyNumberFormat="0" applyProtection="0"/>
    <xf numFmtId="180" fontId="3" fillId="0" borderId="0" applyBorder="0" applyProtection="0"/>
    <xf numFmtId="180" fontId="39" fillId="0" borderId="11" applyProtection="0"/>
    <xf numFmtId="181" fontId="1" fillId="0" borderId="0" applyFont="0" applyBorder="0">
      <protection locked="0"/>
    </xf>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1" fillId="0" borderId="0" applyFont="0" applyBorder="0" applyProtection="0"/>
    <xf numFmtId="170" fontId="3" fillId="0" borderId="0" applyBorder="0" applyProtection="0"/>
    <xf numFmtId="168" fontId="1" fillId="0" borderId="0" applyFont="0" applyBorder="0" applyProtection="0"/>
    <xf numFmtId="0" fontId="1" fillId="0" borderId="0" applyNumberFormat="0" applyFont="0" applyBorder="0" applyProtection="0"/>
    <xf numFmtId="0" fontId="28" fillId="0" borderId="5" applyNumberFormat="0" applyProtection="0"/>
    <xf numFmtId="0" fontId="28" fillId="0" borderId="5" applyNumberFormat="0" applyProtection="0"/>
    <xf numFmtId="0" fontId="28" fillId="0" borderId="5" applyNumberFormat="0" applyProtection="0"/>
    <xf numFmtId="0" fontId="28" fillId="0" borderId="5" applyNumberFormat="0" applyProtection="0"/>
    <xf numFmtId="0" fontId="28" fillId="0" borderId="5" applyNumberFormat="0" applyProtection="0"/>
    <xf numFmtId="0" fontId="28" fillId="0" borderId="5" applyNumberFormat="0" applyProtection="0"/>
    <xf numFmtId="0" fontId="40" fillId="0" borderId="0" applyNumberFormat="0" applyBorder="0" applyProtection="0"/>
    <xf numFmtId="0" fontId="41" fillId="0" borderId="0" applyNumberFormat="0" applyBorder="0" applyProtection="0"/>
    <xf numFmtId="0" fontId="30" fillId="0" borderId="6" applyNumberFormat="0" applyProtection="0"/>
    <xf numFmtId="0" fontId="30" fillId="0" borderId="6" applyNumberFormat="0" applyProtection="0"/>
    <xf numFmtId="0" fontId="30" fillId="0" borderId="6" applyNumberFormat="0" applyProtection="0"/>
    <xf numFmtId="0" fontId="30" fillId="0" borderId="6" applyNumberFormat="0" applyProtection="0"/>
    <xf numFmtId="0" fontId="30" fillId="0" borderId="6" applyNumberFormat="0" applyProtection="0"/>
    <xf numFmtId="0" fontId="31" fillId="0" borderId="7" applyNumberFormat="0" applyProtection="0"/>
    <xf numFmtId="0" fontId="31" fillId="0" borderId="7" applyNumberFormat="0" applyProtection="0"/>
    <xf numFmtId="0" fontId="31" fillId="0" borderId="7" applyNumberFormat="0" applyProtection="0"/>
    <xf numFmtId="0" fontId="31" fillId="0" borderId="7" applyNumberFormat="0" applyProtection="0"/>
    <xf numFmtId="0" fontId="31" fillId="0" borderId="7" applyNumberFormat="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41" fillId="0" borderId="0" applyNumberFormat="0" applyBorder="0" applyProtection="0"/>
    <xf numFmtId="0" fontId="41" fillId="0" borderId="0" applyNumberFormat="0" applyBorder="0" applyProtection="0"/>
    <xf numFmtId="0" fontId="41" fillId="0" borderId="0" applyNumberFormat="0" applyBorder="0" applyProtection="0"/>
    <xf numFmtId="0" fontId="41" fillId="0" borderId="0" applyNumberFormat="0" applyBorder="0" applyProtection="0"/>
    <xf numFmtId="0" fontId="41" fillId="0" borderId="0" applyNumberFormat="0" applyBorder="0" applyProtection="0"/>
    <xf numFmtId="0" fontId="41" fillId="0" borderId="0" applyNumberFormat="0" applyBorder="0" applyProtection="0"/>
    <xf numFmtId="0" fontId="40" fillId="0" borderId="0" applyNumberFormat="0" applyBorder="0" applyProtection="0"/>
    <xf numFmtId="0" fontId="41" fillId="0" borderId="0" applyNumberFormat="0" applyBorder="0" applyProtection="0"/>
    <xf numFmtId="0" fontId="41" fillId="0" borderId="0" applyNumberFormat="0" applyBorder="0" applyProtection="0"/>
    <xf numFmtId="0" fontId="41" fillId="0" borderId="0" applyNumberFormat="0" applyBorder="0" applyProtection="0"/>
    <xf numFmtId="170" fontId="1" fillId="0" borderId="0" applyFont="0" applyBorder="0" applyProtection="0"/>
    <xf numFmtId="170" fontId="1" fillId="0" borderId="0" applyFont="0" applyBorder="0" applyProtection="0"/>
    <xf numFmtId="0" fontId="1" fillId="0" borderId="0" applyNumberFormat="0" applyFont="0" applyBorder="0" applyProtection="0"/>
    <xf numFmtId="170" fontId="1" fillId="0" borderId="0" applyFont="0" applyBorder="0" applyProtection="0"/>
    <xf numFmtId="170" fontId="1" fillId="0" borderId="0" applyFont="0" applyBorder="0" applyProtection="0"/>
    <xf numFmtId="0" fontId="1" fillId="0" borderId="0" applyNumberFormat="0" applyFon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42" fillId="0" borderId="0" applyNumberFormat="0" applyBorder="0" applyProtection="0"/>
    <xf numFmtId="0" fontId="21" fillId="0" borderId="0" applyNumberFormat="0" applyBorder="0" applyProtection="0"/>
    <xf numFmtId="0" fontId="21" fillId="0" borderId="0" applyNumberFormat="0" applyBorder="0" applyProtection="0"/>
    <xf numFmtId="0" fontId="21" fillId="0" borderId="0" applyNumberFormat="0" applyBorder="0" applyProtection="0"/>
    <xf numFmtId="0" fontId="21" fillId="0" borderId="0" applyNumberFormat="0" applyBorder="0" applyProtection="0"/>
    <xf numFmtId="0" fontId="21" fillId="0" borderId="0" applyNumberFormat="0" applyBorder="0" applyProtection="0"/>
    <xf numFmtId="182" fontId="3" fillId="0" borderId="0" applyBorder="0" applyProtection="0"/>
    <xf numFmtId="183" fontId="3" fillId="0" borderId="0" applyBorder="0" applyProtection="0"/>
    <xf numFmtId="0" fontId="41" fillId="0" borderId="0" applyNumberFormat="0" applyBorder="0" applyProtection="0"/>
    <xf numFmtId="0" fontId="43" fillId="0" borderId="12" applyNumberFormat="0" applyProtection="0"/>
    <xf numFmtId="0" fontId="43" fillId="0" borderId="12" applyNumberFormat="0" applyProtection="0"/>
    <xf numFmtId="2" fontId="44" fillId="0" borderId="0" applyBorder="0">
      <protection locked="0"/>
    </xf>
    <xf numFmtId="2" fontId="44" fillId="0" borderId="0" applyBorder="0">
      <protection locked="0"/>
    </xf>
    <xf numFmtId="0" fontId="45" fillId="0" borderId="13" applyNumberFormat="0" applyProtection="0"/>
    <xf numFmtId="0" fontId="45" fillId="0" borderId="13" applyNumberFormat="0" applyProtection="0"/>
    <xf numFmtId="0" fontId="45" fillId="0" borderId="13" applyNumberFormat="0" applyProtection="0"/>
    <xf numFmtId="0" fontId="45" fillId="0" borderId="13" applyNumberFormat="0" applyProtection="0"/>
    <xf numFmtId="0" fontId="45" fillId="0" borderId="13" applyNumberFormat="0" applyProtection="0"/>
    <xf numFmtId="179" fontId="17" fillId="0" borderId="0" applyBorder="0">
      <protection locked="0"/>
    </xf>
    <xf numFmtId="184" fontId="17" fillId="0" borderId="0" applyBorder="0">
      <protection locked="0"/>
    </xf>
    <xf numFmtId="0" fontId="1" fillId="0" borderId="0" applyNumberFormat="0" applyFont="0" applyBorder="0" applyProtection="0"/>
    <xf numFmtId="170" fontId="1" fillId="0" borderId="0" applyFont="0" applyBorder="0" applyProtection="0"/>
    <xf numFmtId="168" fontId="1" fillId="0" borderId="0" applyFont="0" applyBorder="0" applyProtection="0"/>
    <xf numFmtId="170" fontId="1" fillId="0" borderId="0" applyFont="0" applyBorder="0" applyProtection="0"/>
    <xf numFmtId="3" fontId="3" fillId="0" borderId="0" applyBorder="0" applyProtection="0"/>
    <xf numFmtId="0" fontId="7" fillId="0" borderId="0" applyNumberFormat="0" applyBorder="0" applyProtection="0"/>
    <xf numFmtId="0" fontId="42" fillId="0" borderId="0" applyNumberFormat="0" applyBorder="0" applyProtection="0"/>
  </cellStyleXfs>
  <cellXfs count="75">
    <xf numFmtId="0" fontId="0" fillId="0" borderId="0" xfId="0"/>
    <xf numFmtId="0" fontId="46" fillId="0" borderId="0" xfId="0" applyFont="1" applyFill="1" applyAlignment="1" applyProtection="1">
      <alignment horizontal="center" vertical="center" wrapText="1"/>
    </xf>
    <xf numFmtId="0" fontId="23" fillId="0" borderId="0" xfId="0" applyFont="1" applyAlignment="1" applyProtection="1"/>
    <xf numFmtId="0" fontId="0" fillId="0" borderId="0" xfId="0" applyAlignment="1" applyProtection="1"/>
    <xf numFmtId="0" fontId="46" fillId="0" borderId="0" xfId="0" applyFont="1" applyAlignment="1" applyProtection="1">
      <alignment horizontal="center" vertical="center" wrapText="1"/>
    </xf>
    <xf numFmtId="0" fontId="46" fillId="0" borderId="0" xfId="0" applyFont="1" applyFill="1" applyAlignment="1" applyProtection="1">
      <alignment horizontal="center" wrapText="1"/>
    </xf>
    <xf numFmtId="0" fontId="46" fillId="0" borderId="0" xfId="0" applyFont="1" applyAlignment="1" applyProtection="1">
      <alignment horizontal="center" wrapText="1"/>
    </xf>
    <xf numFmtId="0" fontId="46" fillId="0" borderId="4" xfId="0" applyFont="1" applyFill="1" applyBorder="1" applyAlignment="1" applyProtection="1">
      <alignment horizontal="center" wrapText="1"/>
    </xf>
    <xf numFmtId="0" fontId="46" fillId="0" borderId="4" xfId="0" applyFont="1" applyBorder="1" applyAlignment="1" applyProtection="1">
      <alignment horizontal="center" wrapText="1"/>
    </xf>
    <xf numFmtId="0" fontId="46" fillId="0" borderId="3" xfId="0" applyFont="1" applyFill="1" applyBorder="1" applyAlignment="1" applyProtection="1">
      <alignment horizontal="center" vertical="center" wrapText="1"/>
    </xf>
    <xf numFmtId="0" fontId="46" fillId="14" borderId="3" xfId="0" applyFont="1" applyFill="1" applyBorder="1" applyAlignment="1" applyProtection="1">
      <alignment horizontal="center" vertical="center" wrapText="1"/>
    </xf>
    <xf numFmtId="165" fontId="46" fillId="14" borderId="3" xfId="205" applyNumberFormat="1" applyFont="1" applyFill="1" applyBorder="1" applyAlignment="1">
      <alignment horizontal="center" vertical="center" wrapText="1"/>
    </xf>
    <xf numFmtId="0" fontId="23" fillId="0" borderId="3" xfId="0" applyFont="1" applyFill="1" applyBorder="1" applyAlignment="1" applyProtection="1">
      <alignment horizontal="center" vertical="center" wrapText="1"/>
    </xf>
    <xf numFmtId="0" fontId="23" fillId="0" borderId="3" xfId="0" applyFont="1" applyBorder="1" applyAlignment="1" applyProtection="1">
      <alignment horizontal="center" vertical="center" wrapText="1"/>
    </xf>
    <xf numFmtId="0" fontId="23" fillId="29" borderId="3" xfId="0" applyFont="1" applyFill="1" applyBorder="1" applyAlignment="1" applyProtection="1">
      <alignment horizontal="center" vertical="center" wrapText="1"/>
    </xf>
    <xf numFmtId="165" fontId="23" fillId="29" borderId="3" xfId="205" applyNumberFormat="1" applyFont="1" applyFill="1" applyBorder="1" applyAlignment="1">
      <alignment horizontal="center" vertical="center" wrapText="1"/>
    </xf>
    <xf numFmtId="165" fontId="23" fillId="14" borderId="3" xfId="205" applyNumberFormat="1" applyFont="1" applyFill="1" applyBorder="1" applyAlignment="1">
      <alignment horizontal="center" vertical="center" wrapText="1"/>
    </xf>
    <xf numFmtId="0" fontId="23" fillId="0" borderId="0" xfId="0" applyFont="1" applyAlignment="1" applyProtection="1">
      <alignment vertical="center" wrapText="1"/>
    </xf>
    <xf numFmtId="165" fontId="23" fillId="0" borderId="3" xfId="205" applyNumberFormat="1" applyFont="1" applyFill="1" applyBorder="1" applyAlignment="1">
      <alignment horizontal="center" vertical="center" wrapText="1"/>
    </xf>
    <xf numFmtId="0" fontId="23" fillId="0" borderId="0" xfId="0" applyFont="1" applyAlignment="1" applyProtection="1">
      <alignment horizontal="left" vertical="center" wrapText="1"/>
    </xf>
    <xf numFmtId="165" fontId="46" fillId="0" borderId="3" xfId="205" applyNumberFormat="1" applyFont="1" applyFill="1" applyBorder="1" applyAlignment="1">
      <alignment horizontal="center" vertical="center" wrapText="1"/>
    </xf>
    <xf numFmtId="165" fontId="46" fillId="30" borderId="3" xfId="205" applyNumberFormat="1" applyFont="1" applyFill="1" applyBorder="1" applyAlignment="1">
      <alignment horizontal="center" vertical="center" wrapText="1"/>
    </xf>
    <xf numFmtId="0" fontId="46" fillId="0" borderId="0" xfId="0" applyFont="1" applyAlignment="1" applyProtection="1">
      <alignment vertical="center" wrapText="1"/>
    </xf>
    <xf numFmtId="0" fontId="47" fillId="0" borderId="0" xfId="0" applyFont="1" applyFill="1" applyAlignment="1" applyProtection="1"/>
    <xf numFmtId="165" fontId="23" fillId="0" borderId="0" xfId="205" applyNumberFormat="1" applyFont="1" applyFill="1" applyAlignment="1"/>
    <xf numFmtId="0" fontId="23" fillId="0" borderId="0" xfId="0" applyFont="1" applyFill="1" applyAlignment="1" applyProtection="1"/>
    <xf numFmtId="0" fontId="46" fillId="0" borderId="0" xfId="0" applyFont="1" applyFill="1" applyAlignment="1" applyProtection="1">
      <alignment horizontal="center" vertical="center" wrapText="1"/>
    </xf>
    <xf numFmtId="0" fontId="46" fillId="0" borderId="0" xfId="0" applyFont="1" applyFill="1" applyAlignment="1" applyProtection="1">
      <alignment horizontal="center" wrapText="1"/>
    </xf>
    <xf numFmtId="0" fontId="46" fillId="0" borderId="0" xfId="0" applyFont="1" applyFill="1" applyAlignment="1" applyProtection="1">
      <alignment horizontal="right" wrapText="1"/>
    </xf>
    <xf numFmtId="0" fontId="46" fillId="0" borderId="3" xfId="0" applyFont="1" applyFill="1" applyBorder="1" applyAlignment="1" applyProtection="1">
      <alignment horizontal="center" vertical="center" wrapText="1"/>
    </xf>
    <xf numFmtId="0" fontId="0" fillId="14" borderId="3" xfId="0" applyFill="1" applyBorder="1"/>
    <xf numFmtId="0" fontId="23" fillId="0" borderId="3" xfId="0" applyFont="1" applyFill="1" applyBorder="1" applyAlignment="1" applyProtection="1">
      <alignment horizontal="center" vertical="center" wrapText="1"/>
    </xf>
    <xf numFmtId="165" fontId="23" fillId="14" borderId="3" xfId="205" applyNumberFormat="1" applyFont="1" applyFill="1" applyBorder="1" applyAlignment="1">
      <alignment horizontal="center" vertical="center" wrapText="1"/>
    </xf>
    <xf numFmtId="0" fontId="46" fillId="14" borderId="3" xfId="0" applyFont="1" applyFill="1" applyBorder="1" applyAlignment="1" applyProtection="1">
      <alignment horizontal="center" vertical="center" wrapText="1"/>
    </xf>
    <xf numFmtId="165" fontId="46" fillId="14" borderId="3" xfId="205" applyNumberFormat="1" applyFont="1" applyFill="1" applyBorder="1" applyAlignment="1">
      <alignment horizontal="center" vertical="center" wrapText="1"/>
    </xf>
    <xf numFmtId="165" fontId="23" fillId="14" borderId="3" xfId="205" applyNumberFormat="1" applyFont="1" applyFill="1" applyBorder="1" applyAlignment="1">
      <alignment horizontal="center" vertical="center"/>
    </xf>
    <xf numFmtId="0" fontId="46" fillId="0" borderId="0" xfId="0" applyFont="1" applyAlignment="1" applyProtection="1">
      <alignment wrapText="1"/>
    </xf>
    <xf numFmtId="0" fontId="23" fillId="0" borderId="0" xfId="0" applyFont="1" applyAlignment="1" applyProtection="1">
      <alignment horizontal="center"/>
    </xf>
    <xf numFmtId="4" fontId="23" fillId="0" borderId="3" xfId="205" applyNumberFormat="1" applyFont="1" applyFill="1" applyBorder="1" applyAlignment="1">
      <alignment horizontal="center" vertical="center" wrapText="1"/>
    </xf>
    <xf numFmtId="4" fontId="23" fillId="0" borderId="3" xfId="205" applyNumberFormat="1" applyFont="1" applyFill="1" applyBorder="1" applyAlignment="1">
      <alignment horizontal="center" vertical="center"/>
    </xf>
    <xf numFmtId="4" fontId="23" fillId="31" borderId="3" xfId="205" applyNumberFormat="1" applyFont="1" applyFill="1" applyBorder="1" applyAlignment="1">
      <alignment horizontal="center" vertical="center"/>
    </xf>
    <xf numFmtId="0" fontId="47" fillId="0" borderId="0" xfId="0" applyFont="1" applyAlignment="1" applyProtection="1"/>
    <xf numFmtId="4" fontId="23" fillId="0" borderId="0" xfId="0" applyNumberFormat="1" applyFont="1" applyAlignment="1" applyProtection="1"/>
    <xf numFmtId="0" fontId="0" fillId="0" borderId="0" xfId="0" applyFill="1"/>
    <xf numFmtId="0" fontId="23" fillId="29" borderId="3" xfId="0" applyFont="1" applyFill="1" applyBorder="1" applyAlignment="1" applyProtection="1">
      <alignment horizontal="center" vertical="center" wrapText="1"/>
    </xf>
    <xf numFmtId="0" fontId="48" fillId="0" borderId="0" xfId="0" applyFont="1" applyFill="1" applyAlignment="1" applyProtection="1">
      <alignment horizontal="left"/>
    </xf>
    <xf numFmtId="0" fontId="46" fillId="0" borderId="0" xfId="0" applyFont="1" applyAlignment="1" applyProtection="1">
      <alignment horizontal="left"/>
    </xf>
    <xf numFmtId="0" fontId="23" fillId="0" borderId="0" xfId="0" applyFont="1" applyAlignment="1" applyProtection="1">
      <alignment horizontal="center" vertical="center" wrapText="1"/>
    </xf>
    <xf numFmtId="165" fontId="23" fillId="0" borderId="0" xfId="205" applyNumberFormat="1" applyFont="1" applyFill="1" applyAlignment="1">
      <alignment horizontal="center" vertical="center" wrapText="1"/>
    </xf>
    <xf numFmtId="0" fontId="0" fillId="0" borderId="4" xfId="0" applyFill="1" applyBorder="1"/>
    <xf numFmtId="0" fontId="46" fillId="0" borderId="4" xfId="0" applyFont="1" applyBorder="1" applyAlignment="1" applyProtection="1">
      <alignment horizontal="center"/>
    </xf>
    <xf numFmtId="0" fontId="46" fillId="14" borderId="14" xfId="0" applyFont="1" applyFill="1" applyBorder="1" applyAlignment="1" applyProtection="1">
      <alignment horizontal="center" vertical="center" wrapText="1"/>
    </xf>
    <xf numFmtId="166" fontId="23" fillId="0" borderId="3" xfId="205" applyNumberFormat="1" applyFont="1" applyFill="1" applyBorder="1" applyAlignment="1">
      <alignment horizontal="center" wrapText="1"/>
    </xf>
    <xf numFmtId="166" fontId="23" fillId="32" borderId="3" xfId="205" applyNumberFormat="1" applyFont="1" applyFill="1" applyBorder="1" applyAlignment="1">
      <alignment horizontal="center" wrapText="1"/>
    </xf>
    <xf numFmtId="0" fontId="48" fillId="0" borderId="0" xfId="0" applyFont="1" applyAlignment="1" applyProtection="1"/>
    <xf numFmtId="0" fontId="49" fillId="0" borderId="0" xfId="0" applyFont="1" applyAlignment="1" applyProtection="1"/>
    <xf numFmtId="0" fontId="46" fillId="0" borderId="0" xfId="0" applyFont="1" applyFill="1" applyAlignment="1" applyProtection="1">
      <alignment horizontal="right"/>
    </xf>
    <xf numFmtId="165" fontId="23" fillId="32" borderId="3" xfId="205" applyNumberFormat="1" applyFont="1" applyFill="1" applyBorder="1" applyAlignment="1">
      <alignment horizontal="center" vertical="center" wrapText="1"/>
    </xf>
    <xf numFmtId="167" fontId="1" fillId="0" borderId="0" xfId="1" applyFill="1" applyAlignment="1"/>
    <xf numFmtId="49" fontId="23" fillId="0" borderId="0" xfId="0" applyNumberFormat="1" applyFont="1" applyFill="1" applyAlignment="1" applyProtection="1">
      <alignment horizontal="center" vertical="center" wrapText="1"/>
    </xf>
    <xf numFmtId="49" fontId="23" fillId="0" borderId="0" xfId="0" applyNumberFormat="1" applyFont="1" applyFill="1" applyAlignment="1" applyProtection="1">
      <alignment vertical="center" wrapText="1"/>
    </xf>
    <xf numFmtId="167" fontId="23" fillId="0" borderId="0" xfId="0" applyNumberFormat="1" applyFont="1" applyFill="1" applyAlignment="1" applyProtection="1">
      <alignment vertical="center" wrapText="1"/>
    </xf>
    <xf numFmtId="49" fontId="23" fillId="0" borderId="3" xfId="0" applyNumberFormat="1" applyFont="1" applyBorder="1" applyAlignment="1" applyProtection="1">
      <alignment horizontal="center" vertical="center" wrapText="1"/>
    </xf>
    <xf numFmtId="0" fontId="23" fillId="0" borderId="3" xfId="0" applyFont="1" applyBorder="1" applyAlignment="1" applyProtection="1">
      <alignment horizontal="justify" vertical="center" wrapText="1"/>
    </xf>
    <xf numFmtId="0" fontId="23" fillId="0" borderId="3" xfId="0" applyFont="1" applyBorder="1" applyAlignment="1" applyProtection="1">
      <alignment horizontal="right" vertical="center" wrapText="1"/>
    </xf>
    <xf numFmtId="165" fontId="23" fillId="0" borderId="3" xfId="205" applyNumberFormat="1" applyFont="1" applyFill="1" applyBorder="1" applyAlignment="1">
      <alignment horizontal="right" vertical="center" wrapText="1"/>
    </xf>
    <xf numFmtId="167" fontId="23" fillId="0" borderId="3" xfId="1" applyFont="1" applyFill="1" applyBorder="1" applyAlignment="1"/>
    <xf numFmtId="165" fontId="23" fillId="0" borderId="0" xfId="0" applyNumberFormat="1" applyFont="1" applyAlignment="1" applyProtection="1">
      <alignment vertical="center" wrapText="1"/>
    </xf>
    <xf numFmtId="168" fontId="23" fillId="0" borderId="0" xfId="205" applyFont="1" applyFill="1" applyAlignment="1"/>
    <xf numFmtId="0" fontId="23" fillId="0" borderId="15" xfId="0" applyFont="1" applyFill="1" applyBorder="1" applyAlignment="1" applyProtection="1">
      <alignment horizontal="left" vertical="center" wrapText="1"/>
    </xf>
    <xf numFmtId="0" fontId="46" fillId="0" borderId="0" xfId="0" applyFont="1" applyFill="1" applyAlignment="1" applyProtection="1">
      <alignment horizontal="left" vertical="center" wrapText="1"/>
    </xf>
    <xf numFmtId="0" fontId="23" fillId="0" borderId="0" xfId="0" applyFont="1" applyFill="1" applyAlignment="1" applyProtection="1">
      <alignment horizontal="left" vertical="center" wrapText="1"/>
    </xf>
    <xf numFmtId="0" fontId="23" fillId="0" borderId="4" xfId="0" applyFont="1" applyFill="1" applyBorder="1" applyAlignment="1" applyProtection="1">
      <alignment horizontal="left" vertical="center" wrapText="1"/>
    </xf>
    <xf numFmtId="0" fontId="23" fillId="0" borderId="3" xfId="0" applyFont="1" applyFill="1" applyBorder="1" applyAlignment="1" applyProtection="1">
      <alignment horizontal="justify" vertical="center" wrapText="1"/>
    </xf>
    <xf numFmtId="0" fontId="23" fillId="0" borderId="3" xfId="0" applyFont="1" applyFill="1" applyBorder="1" applyAlignment="1" applyProtection="1">
      <alignment horizontal="left" vertical="center" wrapText="1"/>
    </xf>
  </cellXfs>
  <cellStyles count="403">
    <cellStyle name="20% - Accent1" xfId="62" xr:uid="{B416CDD4-87AC-438D-B800-4F4B1A6BA6F9}"/>
    <cellStyle name="20% - Accent2" xfId="63" xr:uid="{7FE2C4F9-C254-44F0-B713-A7467830B9D8}"/>
    <cellStyle name="20% - Accent3" xfId="64" xr:uid="{2D6D5928-D744-41BC-B16E-61281B800DF7}"/>
    <cellStyle name="20% - Accent4" xfId="65" xr:uid="{1A06F5E3-CE72-474C-817B-6688B5EBFA77}"/>
    <cellStyle name="20% - Accent5" xfId="66" xr:uid="{24D2AE47-8FC6-421B-A399-C468E6C157CD}"/>
    <cellStyle name="20% - Accent6" xfId="67" xr:uid="{3FE96661-CA2A-4CBC-B29C-1E2209F39E66}"/>
    <cellStyle name="20% - Ênfase1 2" xfId="32" xr:uid="{D6155727-9392-4409-9A32-514A55A84A8C}"/>
    <cellStyle name="20% - Ênfase1 2 2" xfId="34" xr:uid="{82443261-08BB-4263-BD59-C7D043975029}"/>
    <cellStyle name="20% - Ênfase1 2_00_ANEXO V 2015 - VERSÃO INICIAL PLOA_2015" xfId="33" xr:uid="{6BC28DA2-9802-4541-A37C-EF3FDC59728C}"/>
    <cellStyle name="20% - Ênfase1 3" xfId="35" xr:uid="{CF78978E-7E4A-4D68-8689-2A1A59A18724}"/>
    <cellStyle name="20% - Ênfase1 4" xfId="36" xr:uid="{3C6BB5D4-2E34-4179-BB66-703D4C16C1BE}"/>
    <cellStyle name="20% - Ênfase2 2" xfId="37" xr:uid="{8D73F863-DBC3-4336-89A5-2F5B612F566F}"/>
    <cellStyle name="20% - Ênfase2 2 2" xfId="39" xr:uid="{026E99C9-C23E-43CF-8190-1F03851D193F}"/>
    <cellStyle name="20% - Ênfase2 2_05_Impactos_Demais PLs_2013_Dados CNJ de jul-12" xfId="38" xr:uid="{AB8F2BD0-3891-44D3-A881-0716848D07AB}"/>
    <cellStyle name="20% - Ênfase2 3" xfId="40" xr:uid="{2D12E7FA-C4A0-4D8C-952E-E006CFD77AF6}"/>
    <cellStyle name="20% - Ênfase2 4" xfId="41" xr:uid="{DC170CFB-870F-4165-B971-205BDAA1E492}"/>
    <cellStyle name="20% - Ênfase3 2" xfId="42" xr:uid="{3070D975-4C88-4EE6-9210-508509C20016}"/>
    <cellStyle name="20% - Ênfase3 2 2" xfId="44" xr:uid="{41BBEF8E-67BF-4AEF-BC88-D1779AF08CBA}"/>
    <cellStyle name="20% - Ênfase3 2_05_Impactos_Demais PLs_2013_Dados CNJ de jul-12" xfId="43" xr:uid="{9E0B889F-B5DB-483C-AB3E-78DC32578A8C}"/>
    <cellStyle name="20% - Ênfase3 3" xfId="45" xr:uid="{65B0EA70-4366-480C-AAA3-CB7C7E77BDE3}"/>
    <cellStyle name="20% - Ênfase3 4" xfId="46" xr:uid="{279A4CC1-C6D8-4B9C-B711-5F69089A170C}"/>
    <cellStyle name="20% - Ênfase4 2" xfId="47" xr:uid="{94167F02-D19B-4C97-BD3A-B5A45A6CF739}"/>
    <cellStyle name="20% - Ênfase4 2 2" xfId="49" xr:uid="{16358096-AE4E-4089-A8BA-4B2D69B10CEA}"/>
    <cellStyle name="20% - Ênfase4 2_05_Impactos_Demais PLs_2013_Dados CNJ de jul-12" xfId="48" xr:uid="{3D80EB39-EF9F-4667-A0A6-BDF6EEBAE825}"/>
    <cellStyle name="20% - Ênfase4 3" xfId="50" xr:uid="{5D18C103-8BE9-4066-9411-C4E712E7D372}"/>
    <cellStyle name="20% - Ênfase4 4" xfId="51" xr:uid="{1B433B8F-8043-43D9-B3DD-D7F5E76F1308}"/>
    <cellStyle name="20% - Ênfase5 2" xfId="52" xr:uid="{DEB2989C-FBB3-4C0D-9C8C-8ED3A5969F5F}"/>
    <cellStyle name="20% - Ênfase5 2 2" xfId="54" xr:uid="{B1F8EDF9-48A4-46E7-84BF-A381FD412772}"/>
    <cellStyle name="20% - Ênfase5 2_00_ANEXO V 2015 - VERSÃO INICIAL PLOA_2015" xfId="53" xr:uid="{2DD4E16B-4B01-4120-A392-BD3E1EB753D4}"/>
    <cellStyle name="20% - Ênfase5 3" xfId="55" xr:uid="{9691302A-4AE3-4736-9C7A-85A7AD9705BD}"/>
    <cellStyle name="20% - Ênfase5 4" xfId="56" xr:uid="{1169DCCE-DF2C-4D0A-951B-7CCF87275A12}"/>
    <cellStyle name="20% - Ênfase6 2" xfId="57" xr:uid="{7DB55681-5AB0-4DE3-A40A-C6C2CB5C2373}"/>
    <cellStyle name="20% - Ênfase6 2 2" xfId="59" xr:uid="{4313AAB1-BECB-4B5E-BB19-15B466A513B7}"/>
    <cellStyle name="20% - Ênfase6 2_00_ANEXO V 2015 - VERSÃO INICIAL PLOA_2015" xfId="58" xr:uid="{5495739D-C39B-4B42-B488-6F9791DED662}"/>
    <cellStyle name="20% - Ênfase6 3" xfId="60" xr:uid="{D71C55D8-3F6C-42C2-AF5F-104D109F73DA}"/>
    <cellStyle name="20% - Ênfase6 4" xfId="61" xr:uid="{2C1DF028-716F-4889-8D07-23C379D9358F}"/>
    <cellStyle name="40% - Accent1" xfId="98" xr:uid="{89CECB9F-0B87-4FBE-B69E-07E9A399A2B4}"/>
    <cellStyle name="40% - Accent2" xfId="99" xr:uid="{66F42E73-3D37-4A99-8F1D-1DE44EE04942}"/>
    <cellStyle name="40% - Accent3" xfId="100" xr:uid="{8809DFF9-1AD8-4CD3-9A6E-2DD56E8E7F37}"/>
    <cellStyle name="40% - Accent4" xfId="101" xr:uid="{FBE67012-9A10-41A8-89C2-1FFB23DD4EC8}"/>
    <cellStyle name="40% - Accent5" xfId="102" xr:uid="{9660044C-2A94-4879-A4A3-25DF5AB51DCE}"/>
    <cellStyle name="40% - Accent6" xfId="103" xr:uid="{7C54668E-C183-49E2-95DF-1724B32FAE5E}"/>
    <cellStyle name="40% - Ênfase1 2" xfId="68" xr:uid="{09FC06AC-CC5E-4119-B5C9-670ABE86BF15}"/>
    <cellStyle name="40% - Ênfase1 2 2" xfId="70" xr:uid="{120E4750-06CE-4BCC-A9B1-D06AFF494CBD}"/>
    <cellStyle name="40% - Ênfase1 2_05_Impactos_Demais PLs_2013_Dados CNJ de jul-12" xfId="69" xr:uid="{57F9800C-76B5-43B4-BBEB-A3D0753E68DD}"/>
    <cellStyle name="40% - Ênfase1 3" xfId="71" xr:uid="{6D1BAF12-9A9F-43FD-8076-3C499BC871EB}"/>
    <cellStyle name="40% - Ênfase1 4" xfId="72" xr:uid="{2895448F-D611-40DD-A18D-F9A3D3AFEC35}"/>
    <cellStyle name="40% - Ênfase2 2" xfId="73" xr:uid="{A4747D74-07F2-40DA-8E29-27850C9087DB}"/>
    <cellStyle name="40% - Ênfase2 2 2" xfId="75" xr:uid="{2D6ED8D1-EEB5-4E83-8900-429E7CCD022C}"/>
    <cellStyle name="40% - Ênfase2 2_05_Impactos_Demais PLs_2013_Dados CNJ de jul-12" xfId="74" xr:uid="{E304BEDE-36C0-4A35-ACC6-BD86960D614D}"/>
    <cellStyle name="40% - Ênfase2 3" xfId="76" xr:uid="{2DE134B4-187B-4AFC-8E8C-65D2B93DD2EE}"/>
    <cellStyle name="40% - Ênfase2 4" xfId="77" xr:uid="{42AD79CD-A226-4DF6-98AD-0FB2A4290BC9}"/>
    <cellStyle name="40% - Ênfase3 2" xfId="78" xr:uid="{F6BDF74E-3C09-48F7-BD85-209A024FA092}"/>
    <cellStyle name="40% - Ênfase3 2 2" xfId="80" xr:uid="{660C40AC-D16A-4065-9644-ED78EEDA3BE8}"/>
    <cellStyle name="40% - Ênfase3 2_05_Impactos_Demais PLs_2013_Dados CNJ de jul-12" xfId="79" xr:uid="{3FEB36AE-7EB0-4150-9EAF-CF1FEE3AB3F2}"/>
    <cellStyle name="40% - Ênfase3 3" xfId="81" xr:uid="{0A5D655F-8424-4357-B301-01998772CB20}"/>
    <cellStyle name="40% - Ênfase3 4" xfId="82" xr:uid="{0A9867D5-0539-40D7-879C-DEEE7B7C2E1A}"/>
    <cellStyle name="40% - Ênfase4 2" xfId="83" xr:uid="{590CF998-73E2-46A6-BA96-2E1E0296A667}"/>
    <cellStyle name="40% - Ênfase4 2 2" xfId="85" xr:uid="{012B7117-F31B-471E-94DC-FB80809400C6}"/>
    <cellStyle name="40% - Ênfase4 2_05_Impactos_Demais PLs_2013_Dados CNJ de jul-12" xfId="84" xr:uid="{D0823077-779C-4A0F-A00B-671F569CDBE1}"/>
    <cellStyle name="40% - Ênfase4 3" xfId="86" xr:uid="{2AE3B517-0BFE-40A8-BB09-8CF83A0B6C8C}"/>
    <cellStyle name="40% - Ênfase4 4" xfId="87" xr:uid="{D07265B3-4A08-4E6D-B5EA-696873B689F2}"/>
    <cellStyle name="40% - Ênfase5 2" xfId="88" xr:uid="{5FD91FC1-E878-4215-B96B-117E13E5BC1D}"/>
    <cellStyle name="40% - Ênfase5 2 2" xfId="90" xr:uid="{EE4320E4-36A6-4AAB-85C1-D8073654E68B}"/>
    <cellStyle name="40% - Ênfase5 2_05_Impactos_Demais PLs_2013_Dados CNJ de jul-12" xfId="89" xr:uid="{86829157-4E9D-4C2C-A3C7-786026B3862B}"/>
    <cellStyle name="40% - Ênfase5 3" xfId="91" xr:uid="{5BD2FB99-5AAD-441E-8FC6-1790F3280EF3}"/>
    <cellStyle name="40% - Ênfase5 4" xfId="92" xr:uid="{F465EB87-9C5D-48B0-AAF3-AAA7E1F4F6AD}"/>
    <cellStyle name="40% - Ênfase6 2" xfId="93" xr:uid="{14B6D266-558A-4A7B-BD9A-ED8715B4942D}"/>
    <cellStyle name="40% - Ênfase6 2 2" xfId="95" xr:uid="{4D072807-1CAB-43A5-BB7C-AB475DF9AE4D}"/>
    <cellStyle name="40% - Ênfase6 2_05_Impactos_Demais PLs_2013_Dados CNJ de jul-12" xfId="94" xr:uid="{E2506A37-DE04-41CB-9664-28694E527A1B}"/>
    <cellStyle name="40% - Ênfase6 3" xfId="96" xr:uid="{AA439BAB-39B9-4A08-A486-7F95E95223C6}"/>
    <cellStyle name="40% - Ênfase6 4" xfId="97" xr:uid="{4DFCCA30-7695-4A45-8FDA-E06A347F5BA9}"/>
    <cellStyle name="60% - Accent1" xfId="134" xr:uid="{F13505B5-16DD-448D-9ED5-A2077BA09DB2}"/>
    <cellStyle name="60% - Accent2" xfId="135" xr:uid="{6599C135-24CD-4EBC-9597-DFF44921561A}"/>
    <cellStyle name="60% - Accent3" xfId="136" xr:uid="{8D73E984-3DC8-49B8-86F0-77330C13F1E4}"/>
    <cellStyle name="60% - Accent4" xfId="137" xr:uid="{8E252A8C-F0FC-4E3F-BF0D-1F096F414D65}"/>
    <cellStyle name="60% - Accent5" xfId="138" xr:uid="{B57000E4-7E60-4AE7-950C-1B466EBB5F23}"/>
    <cellStyle name="60% - Accent6" xfId="139" xr:uid="{F0AE0412-E4FB-43DC-B6BF-0EA458918C2C}"/>
    <cellStyle name="60% - Ênfase1 2" xfId="104" xr:uid="{3873053F-36BE-41DF-A1FC-8D70B45AF82E}"/>
    <cellStyle name="60% - Ênfase1 2 2" xfId="106" xr:uid="{6B68AFE5-9509-4984-B55A-114540AC85AF}"/>
    <cellStyle name="60% - Ênfase1 2_05_Impactos_Demais PLs_2013_Dados CNJ de jul-12" xfId="105" xr:uid="{61FF5D69-4E40-4DA0-9EF8-1E82C26E6F9C}"/>
    <cellStyle name="60% - Ênfase1 3" xfId="107" xr:uid="{3B9296C9-3E22-4616-BB6C-14D1433F6485}"/>
    <cellStyle name="60% - Ênfase1 4" xfId="108" xr:uid="{B53267EC-7D4B-4EB1-A84A-E2334EBE4C30}"/>
    <cellStyle name="60% - Ênfase2 2" xfId="109" xr:uid="{5FB7FA40-B084-4E86-AB06-B93A090C3443}"/>
    <cellStyle name="60% - Ênfase2 2 2" xfId="111" xr:uid="{FDC1CE55-7714-4E8B-9ACC-AFD8B70D580A}"/>
    <cellStyle name="60% - Ênfase2 2_05_Impactos_Demais PLs_2013_Dados CNJ de jul-12" xfId="110" xr:uid="{AE1F4A98-7508-46AD-8851-AF68DD7444E6}"/>
    <cellStyle name="60% - Ênfase2 3" xfId="112" xr:uid="{FF665072-35BE-45E7-8947-56B7FEA0C0DB}"/>
    <cellStyle name="60% - Ênfase2 4" xfId="113" xr:uid="{12B7D034-DA00-4D5C-AFB8-D02DC3F76FE0}"/>
    <cellStyle name="60% - Ênfase3 2" xfId="114" xr:uid="{E18BDFCF-985B-4448-A742-6B8DAA80EA67}"/>
    <cellStyle name="60% - Ênfase3 2 2" xfId="116" xr:uid="{B8E053A6-7829-4FBB-BEB2-7FAAF1D9B805}"/>
    <cellStyle name="60% - Ênfase3 2_05_Impactos_Demais PLs_2013_Dados CNJ de jul-12" xfId="115" xr:uid="{4396B105-DCEE-4274-8C1A-953B98E02DC2}"/>
    <cellStyle name="60% - Ênfase3 3" xfId="117" xr:uid="{C6AD4D22-C927-4DF8-9E73-C61A6A76C462}"/>
    <cellStyle name="60% - Ênfase3 4" xfId="118" xr:uid="{9B5037CB-1E99-4E93-8E29-E9E3E22EBA2E}"/>
    <cellStyle name="60% - Ênfase4 2" xfId="119" xr:uid="{EDF309A3-6287-4767-9B2F-66C0CA559658}"/>
    <cellStyle name="60% - Ênfase4 2 2" xfId="121" xr:uid="{95D677C2-9042-444F-BFED-3324D96F5B27}"/>
    <cellStyle name="60% - Ênfase4 2_05_Impactos_Demais PLs_2013_Dados CNJ de jul-12" xfId="120" xr:uid="{8E7D7DE8-FDD0-4513-B54A-D7889BDFB5CF}"/>
    <cellStyle name="60% - Ênfase4 3" xfId="122" xr:uid="{B0CB3DF3-F2A5-450E-812C-836A643A5381}"/>
    <cellStyle name="60% - Ênfase4 4" xfId="123" xr:uid="{12158D70-73A7-4DE5-B2C0-D87F4895E694}"/>
    <cellStyle name="60% - Ênfase5 2" xfId="124" xr:uid="{22E0C147-BBD3-47EF-8559-5C65C805FDDF}"/>
    <cellStyle name="60% - Ênfase5 2 2" xfId="126" xr:uid="{60B8864D-8759-4602-9D7B-F6592934B985}"/>
    <cellStyle name="60% - Ênfase5 2_05_Impactos_Demais PLs_2013_Dados CNJ de jul-12" xfId="125" xr:uid="{C3280634-7F11-403E-866A-BFF8AB9E59A6}"/>
    <cellStyle name="60% - Ênfase5 3" xfId="127" xr:uid="{41D05A8C-4EB4-4C30-AE90-AE66A4ABA185}"/>
    <cellStyle name="60% - Ênfase5 4" xfId="128" xr:uid="{BB0DBECA-FB47-4934-8678-C7355FB909A4}"/>
    <cellStyle name="60% - Ênfase6 2" xfId="129" xr:uid="{87B3FE1F-D236-4936-9E4A-AE321DB7BCB0}"/>
    <cellStyle name="60% - Ênfase6 2 2" xfId="131" xr:uid="{7CB93791-78E5-4834-A3A7-3F2F125E6640}"/>
    <cellStyle name="60% - Ênfase6 2_05_Impactos_Demais PLs_2013_Dados CNJ de jul-12" xfId="130" xr:uid="{DD4ED6AD-769D-419C-980A-DAF5CEA3D0E6}"/>
    <cellStyle name="60% - Ênfase6 3" xfId="132" xr:uid="{831A2DB0-7231-4569-96B9-D2D0E4F0E551}"/>
    <cellStyle name="60% - Ênfase6 4" xfId="133" xr:uid="{F451D298-4A6E-4D8E-8547-3AD885AC837B}"/>
    <cellStyle name="Accent" xfId="140" xr:uid="{8972BACF-CFDD-4DB0-B178-5EFD5D57EB21}"/>
    <cellStyle name="Accent 1" xfId="141" xr:uid="{589DF65B-4CB7-4319-8A3A-9FFA638E7D3F}"/>
    <cellStyle name="Accent 2" xfId="142" xr:uid="{02166F94-C329-40AD-B747-D46FD0689E46}"/>
    <cellStyle name="Accent 3" xfId="143" xr:uid="{7421FD0C-474C-4AAA-9CE0-91F38F7F1F50}"/>
    <cellStyle name="Accent1" xfId="144" xr:uid="{C5125C88-9D7A-4E2F-9D12-FCB42B55E15B}"/>
    <cellStyle name="Accent2" xfId="145" xr:uid="{9DD288C8-D9E2-4EE1-ABB5-390D4269D134}"/>
    <cellStyle name="Accent3" xfId="146" xr:uid="{976C18FE-F092-430A-8DBC-6641457BC156}"/>
    <cellStyle name="Accent4" xfId="147" xr:uid="{B1F44FC7-2AA9-4984-855A-0388AD81C317}"/>
    <cellStyle name="Accent5" xfId="148" xr:uid="{B8ABFA5C-B527-492D-AFA8-221CFB138248}"/>
    <cellStyle name="Accent6" xfId="149" xr:uid="{F1A7BBE2-38A7-4CB4-91C4-ECE30B1E96FF}"/>
    <cellStyle name="b0let" xfId="150" xr:uid="{59116A83-21D3-4B33-8803-177C9F34FC5B}"/>
    <cellStyle name="Bad" xfId="151" xr:uid="{9C6D8A66-A9B7-4B32-801D-DC08864889A9}"/>
    <cellStyle name="Bad 1" xfId="152" xr:uid="{D91EEF3A-CDBF-4531-8611-90FF42664B48}"/>
    <cellStyle name="Bol-Data" xfId="153" xr:uid="{9CEF5D04-ED2C-4A16-89C8-C2F3639D2945}"/>
    <cellStyle name="bolet" xfId="154" xr:uid="{3BADED87-344D-4705-A0A8-45C4B33BF9AF}"/>
    <cellStyle name="Boletim" xfId="155" xr:uid="{94B09D3F-C1D0-47C9-89D5-1234EA3A8E63}"/>
    <cellStyle name="Bom 2" xfId="156" xr:uid="{FCC0D629-A65E-4796-8800-A6C56303EEC2}"/>
    <cellStyle name="Bom 2 2" xfId="158" xr:uid="{D41F06FE-6A37-4DAA-94ED-12CE42FE690B}"/>
    <cellStyle name="Bom 2_05_Impactos_Demais PLs_2013_Dados CNJ de jul-12" xfId="157" xr:uid="{26195892-11E6-4E46-897B-6CD6EC123483}"/>
    <cellStyle name="Bom 3" xfId="159" xr:uid="{F5508CB3-B534-4EC3-9291-97590BB2DEE0}"/>
    <cellStyle name="Bom 4" xfId="160" xr:uid="{046472BA-A1D2-4621-B5F5-6A4A9DA40232}"/>
    <cellStyle name="Cabe‡alho 1" xfId="178" xr:uid="{3EDD7A95-9936-4D34-B832-FC290E03643D}"/>
    <cellStyle name="Cabe‡alho 2" xfId="179" xr:uid="{A0E159CE-C006-4D09-B6EE-33D630CEF915}"/>
    <cellStyle name="Cabeçalho 1" xfId="176" xr:uid="{45B56A92-4ECA-493E-832D-82BA0730001A}"/>
    <cellStyle name="Cabeçalho 2" xfId="177" xr:uid="{3D4D7330-954B-432C-A70D-DB11E3CDE80D}"/>
    <cellStyle name="Calculation" xfId="180" xr:uid="{D134634D-D0B0-4C5E-B797-798F467966E4}"/>
    <cellStyle name="Cálculo 2" xfId="161" xr:uid="{798C0B44-3608-4908-A86F-58CB738578C9}"/>
    <cellStyle name="Cálculo 2 2" xfId="163" xr:uid="{E9D25579-2FB4-4B1B-8D24-8DD804DDC0D5}"/>
    <cellStyle name="Cálculo 2_05_Impactos_Demais PLs_2013_Dados CNJ de jul-12" xfId="162" xr:uid="{4BDEE5CC-DC1C-405D-A2A1-851AAA197BE9}"/>
    <cellStyle name="Cálculo 3" xfId="164" xr:uid="{7C462BC1-A539-43B1-8FD7-E048A32A5632}"/>
    <cellStyle name="Cálculo 4" xfId="165" xr:uid="{7FCB46FA-49A2-458D-A15A-0F0CA939C200}"/>
    <cellStyle name="Capítulo" xfId="181" xr:uid="{E06E9584-E6EA-4ABD-8F6F-199B7C47FC67}"/>
    <cellStyle name="Célula de Verificação 2" xfId="166" xr:uid="{04252F0A-F471-4140-AEEF-19ADEFBD294D}"/>
    <cellStyle name="Célula de Verificação 2 2" xfId="168" xr:uid="{3BA0E518-80D7-48A3-A9D7-8C2F4B1406B1}"/>
    <cellStyle name="Célula de Verificação 2_05_Impactos_Demais PLs_2013_Dados CNJ de jul-12" xfId="167" xr:uid="{1DCC8402-CE63-4546-91C9-3789B4E0EB72}"/>
    <cellStyle name="Célula de Verificação 3" xfId="169" xr:uid="{3BF5D50D-C700-41E9-9D66-EF2B7C9E55FC}"/>
    <cellStyle name="Célula de Verificação 4" xfId="170" xr:uid="{63177189-9D88-4E59-8751-C18570C9C5A0}"/>
    <cellStyle name="Célula Vinculada 2" xfId="171" xr:uid="{71CF0FB9-D367-4AAA-A7FB-FCA7DE047BD1}"/>
    <cellStyle name="Célula Vinculada 2 2" xfId="173" xr:uid="{DB73FF1A-87E5-4EAC-AC5D-DE2FCC9AF001}"/>
    <cellStyle name="Célula Vinculada 2_05_Impactos_Demais PLs_2013_Dados CNJ de jul-12" xfId="172" xr:uid="{DB9CE017-E7CB-4B7D-9D6F-8F09DE1C94FC}"/>
    <cellStyle name="Célula Vinculada 3" xfId="174" xr:uid="{A9FAF2EB-E74D-49AE-AD1A-62574026BAE2}"/>
    <cellStyle name="Célula Vinculada 4" xfId="175" xr:uid="{C2361188-5665-4B1D-828D-96FB57FF0DD7}"/>
    <cellStyle name="Check Cell" xfId="182" xr:uid="{A1541FB3-E526-4076-9815-216E1F909E76}"/>
    <cellStyle name="Comma" xfId="183" xr:uid="{9EA4018F-28C2-479D-8129-EE83CC5A3616}"/>
    <cellStyle name="Comma [0]_Auxiliar" xfId="184" xr:uid="{96B1B3F0-E468-4882-8C56-2C711F51CC80}"/>
    <cellStyle name="Comma 2" xfId="185" xr:uid="{96AED19F-80CD-4D86-A482-624C9448BB9D}"/>
    <cellStyle name="Comma 3" xfId="186" xr:uid="{86E628F1-E9AB-4ED9-BE3F-A78964706F5E}"/>
    <cellStyle name="Comma_Agenda" xfId="187" xr:uid="{40C9B0E2-70F8-484A-A9EC-1072F6AE7F1A}"/>
    <cellStyle name="Comma0" xfId="188" xr:uid="{AEB9BD2B-7D5E-446B-9598-14CC8C621FC5}"/>
    <cellStyle name="Currency [0]_Auxiliar" xfId="189" xr:uid="{8F404A14-8894-4A28-BFE5-3E0D1AD124C0}"/>
    <cellStyle name="Currency_Auxiliar" xfId="190" xr:uid="{F58FB096-574E-4EF1-82F8-D7949CDC17F6}"/>
    <cellStyle name="Currency0" xfId="191" xr:uid="{DB357C77-E9AD-492E-B8BA-E4C9C25B3B56}"/>
    <cellStyle name="Data" xfId="192" xr:uid="{CD7D2FF1-DE12-4FC3-B782-17541AF7AD61}"/>
    <cellStyle name="Date" xfId="193" xr:uid="{AE60DAD3-FD56-45E8-AC3E-54A92AF4C2EE}"/>
    <cellStyle name="Decimal 0, derecha" xfId="194" xr:uid="{44EC3200-5561-4D1D-BC1D-ECFC8ED88756}"/>
    <cellStyle name="Decimal 2, derecha" xfId="195" xr:uid="{939C6FDC-9BB0-42A2-A652-133E7DCE9378}"/>
    <cellStyle name="Ênfase1 2" xfId="2" xr:uid="{68D5DBCA-A662-4367-8F17-B5C42B7EA4A1}"/>
    <cellStyle name="Ênfase1 2 2" xfId="4" xr:uid="{C7484428-308E-4958-B626-31475E60E11D}"/>
    <cellStyle name="Ênfase1 2_05_Impactos_Demais PLs_2013_Dados CNJ de jul-12" xfId="3" xr:uid="{FD35A02F-FF67-4635-A762-5B17F649725E}"/>
    <cellStyle name="Ênfase1 3" xfId="5" xr:uid="{21591120-8EF4-4F06-AA69-182FFC138C16}"/>
    <cellStyle name="Ênfase1 4" xfId="6" xr:uid="{8E873022-D63F-4729-AFBA-1C3245B63403}"/>
    <cellStyle name="Ênfase2 2" xfId="7" xr:uid="{F0833569-4249-4218-A1A5-C79BF56D9BAD}"/>
    <cellStyle name="Ênfase2 2 2" xfId="9" xr:uid="{87F41F18-740D-4FA8-8304-A37A07E1E3FB}"/>
    <cellStyle name="Ênfase2 2_05_Impactos_Demais PLs_2013_Dados CNJ de jul-12" xfId="8" xr:uid="{4EB37289-37FA-4053-A0AA-E2AA6B1FF5D8}"/>
    <cellStyle name="Ênfase2 3" xfId="10" xr:uid="{C943499D-EF7C-4BEA-A0BC-F6B6DB1AA95F}"/>
    <cellStyle name="Ênfase2 4" xfId="11" xr:uid="{C354DC2C-7A75-4DCF-B033-995D1A7505E7}"/>
    <cellStyle name="Ênfase3 2" xfId="12" xr:uid="{41674D32-C135-4220-8363-14A3E06810FE}"/>
    <cellStyle name="Ênfase3 2 2" xfId="14" xr:uid="{A6A8C47A-7EDA-4DA1-B3FF-465E1BBE5762}"/>
    <cellStyle name="Ênfase3 2_05_Impactos_Demais PLs_2013_Dados CNJ de jul-12" xfId="13" xr:uid="{1899979B-C4FF-4324-8264-F7E2718820AF}"/>
    <cellStyle name="Ênfase3 3" xfId="15" xr:uid="{CA06942F-CA8A-41BE-BC1A-EBB1D0B8AD77}"/>
    <cellStyle name="Ênfase3 4" xfId="16" xr:uid="{A8FD57BF-ABD4-4DF9-92BF-52E725A2A99A}"/>
    <cellStyle name="Ênfase4 2" xfId="17" xr:uid="{9C21B2C0-863B-45AB-A7DF-1E15F643EEA9}"/>
    <cellStyle name="Ênfase4 2 2" xfId="19" xr:uid="{9018635B-8E10-4D3F-A339-AF5CAE21DE52}"/>
    <cellStyle name="Ênfase4 2_05_Impactos_Demais PLs_2013_Dados CNJ de jul-12" xfId="18" xr:uid="{3E54FF3A-32B8-4DF3-8C56-4F9169B7A908}"/>
    <cellStyle name="Ênfase4 3" xfId="20" xr:uid="{250835A5-2742-4273-BD50-C08C3CAB231B}"/>
    <cellStyle name="Ênfase4 4" xfId="21" xr:uid="{3F86D5A2-F5FA-466D-9158-2DF6D2863B20}"/>
    <cellStyle name="Ênfase5 2" xfId="22" xr:uid="{AF1A61B1-C28A-49EA-912D-347927575D5B}"/>
    <cellStyle name="Ênfase5 2 2" xfId="24" xr:uid="{3EECBDDB-8A96-4655-B8C8-3E1AA00104AD}"/>
    <cellStyle name="Ênfase5 2_05_Impactos_Demais PLs_2013_Dados CNJ de jul-12" xfId="23" xr:uid="{BF6621CE-AAD9-405D-BD7D-B7194671C08B}"/>
    <cellStyle name="Ênfase5 3" xfId="25" xr:uid="{DA7917A3-F4EF-4153-A3A8-8C0CC139A508}"/>
    <cellStyle name="Ênfase5 4" xfId="26" xr:uid="{2A2CAB8D-F428-4880-9970-5AEA5D19F4EF}"/>
    <cellStyle name="Ênfase6 2" xfId="27" xr:uid="{EDAAA3B6-CEBB-4731-9A1D-3DDB6438C5F8}"/>
    <cellStyle name="Ênfase6 2 2" xfId="29" xr:uid="{979FDA5F-A9B4-4AE4-9F63-D61A35793D25}"/>
    <cellStyle name="Ênfase6 2_05_Impactos_Demais PLs_2013_Dados CNJ de jul-12" xfId="28" xr:uid="{48345AF2-2D52-4B18-8F46-F154FDDEB0C7}"/>
    <cellStyle name="Ênfase6 3" xfId="30" xr:uid="{C34CEE44-8E6C-4C2F-940C-6607B9E9B208}"/>
    <cellStyle name="Ênfase6 4" xfId="31" xr:uid="{B1EF0679-EAFA-4906-9152-E0229CA30379}"/>
    <cellStyle name="Entrada 2" xfId="196" xr:uid="{27DFD1BF-6721-4C54-BA3D-B3C76F9041E0}"/>
    <cellStyle name="Entrada 2 2" xfId="198" xr:uid="{5ED9A69B-8C5A-4557-8C3C-F2241883B33D}"/>
    <cellStyle name="Entrada 2_00_ANEXO V 2015 - VERSÃO INICIAL PLOA_2015" xfId="197" xr:uid="{8C8981AB-D6D3-4D8C-8CB0-6A8EB06A2C05}"/>
    <cellStyle name="Entrada 3" xfId="199" xr:uid="{02F89646-8B3E-4348-96DE-16DAB281DB46}"/>
    <cellStyle name="Entrada 4" xfId="200" xr:uid="{582B5C1F-14C4-4D70-B04D-CB44B2FEA76E}"/>
    <cellStyle name="Error" xfId="201" xr:uid="{177D4E27-7247-41EE-9992-64A0F4267C99}"/>
    <cellStyle name="Euro" xfId="202" xr:uid="{E9E0520C-ED02-4405-96E8-D52882E9A7B7}"/>
    <cellStyle name="Euro 2" xfId="204" xr:uid="{B8B252CD-8BF5-402A-BAB4-55D994CC26D6}"/>
    <cellStyle name="Euro_00_ANEXO V 2015 - VERSÃO INICIAL PLOA_2015" xfId="203" xr:uid="{42959E0B-744C-457A-836E-B4E1191965BE}"/>
    <cellStyle name="Excel Built-in Comma" xfId="205" xr:uid="{023EA9A3-1CE8-459E-B837-AB1442B852AD}"/>
    <cellStyle name="Explanatory Text" xfId="206" xr:uid="{FA4E5B14-E0B7-45B2-8C55-714F2536DC56}"/>
    <cellStyle name="Fim" xfId="207" xr:uid="{CC907466-101A-4D7D-B861-AE07D01975F6}"/>
    <cellStyle name="Fixed" xfId="208" xr:uid="{DB5FEF2B-E860-4C0C-87E3-F2142FA5348B}"/>
    <cellStyle name="Fixo" xfId="209" xr:uid="{E79E5057-4B94-403A-B303-8ECCB079628F}"/>
    <cellStyle name="Fonte" xfId="210" xr:uid="{2DFC81A5-2890-46DF-BEF3-FDE26E38B765}"/>
    <cellStyle name="Footnote" xfId="211" xr:uid="{76077949-2F72-4B7A-A8FD-4C3BE90AD7DC}"/>
    <cellStyle name="Good" xfId="212" xr:uid="{69B7CEB5-EAE3-40FD-8E61-6BD9EB33F8CD}"/>
    <cellStyle name="Good 2" xfId="213" xr:uid="{0236BCB9-DFC8-4C81-B992-E3D00DDAEC5C}"/>
    <cellStyle name="Heading" xfId="214" xr:uid="{5C01334F-A3BD-4D12-AB30-1473417C92A5}"/>
    <cellStyle name="Heading 1" xfId="215" xr:uid="{20A11CC2-F6C9-457F-9B87-8AD30A4EE429}"/>
    <cellStyle name="Heading 1 3" xfId="216" xr:uid="{D6DE8C33-9A2C-4DE9-AAB4-5ECBD1C6277B}"/>
    <cellStyle name="Heading 2" xfId="217" xr:uid="{C77218FD-2A5B-4FD4-A550-C9D9889A16C3}"/>
    <cellStyle name="Heading 2 4" xfId="218" xr:uid="{06A619D7-0611-46A0-9F6D-6864EAF5071A}"/>
    <cellStyle name="Heading 3" xfId="219" xr:uid="{2B9AB3CE-4185-4EC0-928B-CB619709DA24}"/>
    <cellStyle name="Heading 4" xfId="220" xr:uid="{D3DB79EB-8696-4380-8FBB-5E2A218246F8}"/>
    <cellStyle name="Hyperlink" xfId="221" xr:uid="{0A4119BD-7EB8-4DF0-A96C-796C6C5B9039}"/>
    <cellStyle name="Incorreto 2" xfId="222" xr:uid="{14619C4B-B3BE-474B-96FD-C67E6F18C3FE}"/>
    <cellStyle name="Incorreto 2 2" xfId="224" xr:uid="{D1A411C0-563E-4BC0-A03B-677C888A08F4}"/>
    <cellStyle name="Incorreto 2_05_Impactos_Demais PLs_2013_Dados CNJ de jul-12" xfId="223" xr:uid="{4F32B3BB-CBA5-40DB-9822-FC79623E2800}"/>
    <cellStyle name="Incorreto 3" xfId="225" xr:uid="{B6C1529D-6E63-480D-9850-E123237576AE}"/>
    <cellStyle name="Incorreto 4" xfId="226" xr:uid="{60FC225D-56D1-4FBB-8758-76AEE6FB3747}"/>
    <cellStyle name="Indefinido" xfId="227" xr:uid="{AFD2C88E-9202-4A71-BE3C-5F75133BD9E0}"/>
    <cellStyle name="Input" xfId="228" xr:uid="{8675307E-CAFA-4DDC-9DF0-8A79794E75D2}"/>
    <cellStyle name="Jr_Normal" xfId="229" xr:uid="{91F89B33-731F-4B26-96E6-6225497CD0EC}"/>
    <cellStyle name="Leg_It_1" xfId="230" xr:uid="{5446A871-8070-4F46-A0AE-F1F18FA47358}"/>
    <cellStyle name="Linea horizontal" xfId="231" xr:uid="{C8530D00-A428-4695-94C5-16EAB0D8D45F}"/>
    <cellStyle name="Linked Cell" xfId="232" xr:uid="{BCC19B7C-41E5-452A-A595-7AD1A61A3916}"/>
    <cellStyle name="Millares_deuhist99" xfId="233" xr:uid="{23693D0D-6AC1-42F6-B0F9-D630BFC215C2}"/>
    <cellStyle name="Moeda 2" xfId="234" xr:uid="{830A12AD-74BF-4ABB-8CD7-65E3F6040901}"/>
    <cellStyle name="Moeda0" xfId="235" xr:uid="{701D04F1-1FC7-409B-BB64-E2A7AFED5905}"/>
    <cellStyle name="Neutra 2" xfId="236" xr:uid="{B81B1F1A-8888-4D8D-847D-DD321421BC1D}"/>
    <cellStyle name="Neutra 2 2" xfId="238" xr:uid="{B4119D1F-434F-48AC-A5E9-1FAC0C322ED1}"/>
    <cellStyle name="Neutra 2_05_Impactos_Demais PLs_2013_Dados CNJ de jul-12" xfId="237" xr:uid="{E1828B13-B549-4B67-AF2A-EAC0C999C434}"/>
    <cellStyle name="Neutra 3" xfId="239" xr:uid="{D2DB2C9B-37DE-4D35-8601-405CE43338EF}"/>
    <cellStyle name="Neutra 4" xfId="240" xr:uid="{F880FD95-B7D7-4CC2-919C-4B7D54804E52}"/>
    <cellStyle name="Neutral" xfId="241" xr:uid="{1013B02D-575F-46C4-B39B-EDF2D73FDD4F}"/>
    <cellStyle name="Neutral 5" xfId="242" xr:uid="{54860ADA-87AA-42CC-9497-E4F12DCF453E}"/>
    <cellStyle name="Normal" xfId="0" builtinId="0" customBuiltin="1"/>
    <cellStyle name="Normal 10" xfId="243" xr:uid="{8F96275C-1D43-46C3-9280-0C68C73B5727}"/>
    <cellStyle name="Normal 11" xfId="244" xr:uid="{F298C102-6078-4A6C-AFF8-25F85F905EBE}"/>
    <cellStyle name="Normal 12" xfId="245" xr:uid="{34CF0FB4-10F5-46A2-8CCE-D1E4E6D4E5EC}"/>
    <cellStyle name="Normal 13" xfId="246" xr:uid="{24DFC53A-6C51-423A-B8D4-EB6F928670FB}"/>
    <cellStyle name="Normal 2" xfId="247" xr:uid="{7AF8C4B9-83CF-4BEB-82F4-7BBD458947CC}"/>
    <cellStyle name="Normal 2 2" xfId="249" xr:uid="{8CED9E75-E574-4516-B019-35ABE001F98E}"/>
    <cellStyle name="Normal 2 3" xfId="250" xr:uid="{1BFBD67A-481B-4766-BD45-ABCB5AB0D5E8}"/>
    <cellStyle name="Normal 2 3 2" xfId="252" xr:uid="{B0817B4D-1335-481E-8349-F331D3C18F35}"/>
    <cellStyle name="Normal 2 3_00_Decisão Anexo V 2015_MEMORIAL_Oficial SOF" xfId="251" xr:uid="{CAAF7B9E-1D98-4F22-B8A9-2FE6108779C9}"/>
    <cellStyle name="Normal 2 4" xfId="253" xr:uid="{4933FF70-3DA3-446C-A3EE-41B750152CFA}"/>
    <cellStyle name="Normal 2 5" xfId="254" xr:uid="{F369705A-1AB4-40E4-B832-0F12928BBD2F}"/>
    <cellStyle name="Normal 2 6" xfId="255" xr:uid="{6359F583-A4EF-4B1F-96A8-B53CE28800D8}"/>
    <cellStyle name="Normal 2_00_Decisão Anexo V 2015_MEMORIAL_Oficial SOF" xfId="248" xr:uid="{7153CC6F-B0AE-4F1D-B800-17A6599215FC}"/>
    <cellStyle name="Normal 3" xfId="256" xr:uid="{E1BB5943-00A5-4CD7-9862-DBBCEEF8D07C}"/>
    <cellStyle name="Normal 3 2" xfId="258" xr:uid="{21627FFF-2AAA-4550-85C6-F720C3A65B7A}"/>
    <cellStyle name="Normal 3_05_Impactos_Demais PLs_2013_Dados CNJ de jul-12" xfId="257" xr:uid="{07FE819F-5A15-4F6F-8B74-BD39312EA6FD}"/>
    <cellStyle name="Normal 4" xfId="259" xr:uid="{8ED16932-35F2-45BA-B2C8-620381596A2F}"/>
    <cellStyle name="Normal 5" xfId="260" xr:uid="{737ECB08-61A8-4042-B0BD-E2579846E066}"/>
    <cellStyle name="Normal 6" xfId="261" xr:uid="{79332680-8D28-4916-9881-DBE53037A52E}"/>
    <cellStyle name="Normal 7" xfId="262" xr:uid="{3A89CFD9-7BB0-46D7-83CF-1BE05D0831EB}"/>
    <cellStyle name="Normal 8" xfId="263" xr:uid="{017634FA-4A36-4F44-A6C9-BA6301EC8F98}"/>
    <cellStyle name="Normal 9" xfId="264" xr:uid="{A7529569-D576-4CB6-B6E0-BCE3F1EF745E}"/>
    <cellStyle name="Nota 2" xfId="265" xr:uid="{BA8D1BB2-5E97-45D0-BB10-57A3BCB6FF05}"/>
    <cellStyle name="Nota 2 2" xfId="267" xr:uid="{22840EE6-157C-4356-A30D-DF2F5894611B}"/>
    <cellStyle name="Nota 2_00_Decisão Anexo V 2015_MEMORIAL_Oficial SOF" xfId="266" xr:uid="{A5CC5A7B-8EF4-4958-9136-9720B1B3F4F1}"/>
    <cellStyle name="Nota 3" xfId="268" xr:uid="{E15E07C9-F3F7-4493-BEBE-93818DF1A0DC}"/>
    <cellStyle name="Nota 4" xfId="269" xr:uid="{9E6AAD03-A712-4E2E-B4C0-D03F0BE6D1D2}"/>
    <cellStyle name="Note" xfId="270" xr:uid="{F07047F3-B234-4A7D-82B7-5E71923E872E}"/>
    <cellStyle name="Note 6" xfId="271" xr:uid="{4A0A9EA6-5516-43B3-8CCC-093D3303E3C0}"/>
    <cellStyle name="Output" xfId="272" xr:uid="{41E79C9F-7E5C-4879-9395-9AC4946564C8}"/>
    <cellStyle name="Percent_Agenda" xfId="273" xr:uid="{C01064C3-3765-4860-A55B-34B4707287C5}"/>
    <cellStyle name="Percentual" xfId="274" xr:uid="{28B452E5-C955-48BF-AD27-4E0342567A09}"/>
    <cellStyle name="Pivot Table Category" xfId="275" xr:uid="{831B0389-5D25-4A9A-BC70-4A4DF732035C}"/>
    <cellStyle name="Pivot Table Corner" xfId="276" xr:uid="{81BF5DED-7E8C-4AA3-B089-F1E851921A63}"/>
    <cellStyle name="Pivot Table Field" xfId="277" xr:uid="{0797512A-4245-40F4-94B9-407AF097BE1B}"/>
    <cellStyle name="Pivot Table Result" xfId="278" xr:uid="{1BF9D1B4-AC67-4C49-BF22-BA4FAB65D3E2}"/>
    <cellStyle name="Pivot Table Title" xfId="279" xr:uid="{8A17BDF7-323B-4F8B-AC83-2729ADC300CB}"/>
    <cellStyle name="Pivot Table Value" xfId="280" xr:uid="{89C48B3B-8255-4254-8251-E5CDC8EB397B}"/>
    <cellStyle name="Ponto" xfId="281" xr:uid="{1FBFFCB0-A1CA-421E-BA35-89DD779413AB}"/>
    <cellStyle name="Porcentagem 10" xfId="282" xr:uid="{3D37870E-944D-47D9-9E14-49C9F95D4B44}"/>
    <cellStyle name="Porcentagem 2" xfId="283" xr:uid="{F7DA5542-F66A-46A3-A66D-89F56FE44105}"/>
    <cellStyle name="Porcentagem 2 2" xfId="284" xr:uid="{41D67DA8-B86A-49E8-B7D6-1B6C185A7AD9}"/>
    <cellStyle name="Porcentagem 2_FCDF 2014_2ª Versão" xfId="285" xr:uid="{C00DAABE-5281-4794-BB94-9CDCA81507FD}"/>
    <cellStyle name="Porcentagem 3" xfId="286" xr:uid="{D42F2957-2EF5-422B-ADE1-FD797C15A234}"/>
    <cellStyle name="Porcentagem 4" xfId="287" xr:uid="{4E9709AC-C0AB-4D68-A25B-0689D6C92109}"/>
    <cellStyle name="Porcentagem 5" xfId="288" xr:uid="{710FBE41-B1B5-48E6-A6C3-CB44DA72ABCB}"/>
    <cellStyle name="Porcentagem 6" xfId="289" xr:uid="{6FF207F7-E3CF-4967-A6A9-4F7E0FCF0920}"/>
    <cellStyle name="Porcentagem 7" xfId="290" xr:uid="{8EFDFF63-7C69-47FE-BB71-CB575BC9791C}"/>
    <cellStyle name="Porcentagem 8" xfId="291" xr:uid="{4977F100-6EF0-47E1-B86D-E111B68E7123}"/>
    <cellStyle name="Porcentagem 9" xfId="292" xr:uid="{FF269E97-13CF-4FA7-BA31-61C3C6D65569}"/>
    <cellStyle name="Result" xfId="293" xr:uid="{B8157B09-8B94-4644-BB8B-6698411AA929}"/>
    <cellStyle name="rodape" xfId="294" xr:uid="{68040B8B-FA04-4B11-B187-A56BD7594287}"/>
    <cellStyle name="Saída 2" xfId="295" xr:uid="{82EDEC8B-4955-420B-AB7D-F0CC282735BF}"/>
    <cellStyle name="Saída 2 2" xfId="297" xr:uid="{5C1D237F-FAE5-4D7E-8091-4552E7D68FDD}"/>
    <cellStyle name="Saída 2_05_Impactos_Demais PLs_2013_Dados CNJ de jul-12" xfId="296" xr:uid="{EE06C7C6-3DE1-4FC4-A51B-57632043B7B2}"/>
    <cellStyle name="Saída 3" xfId="298" xr:uid="{DAE9AB92-0595-42B2-8B1A-90E4972C328B}"/>
    <cellStyle name="Saída 4" xfId="299" xr:uid="{5032C1A2-9663-4301-AC18-04250E0313FC}"/>
    <cellStyle name="Sep. milhar [0]" xfId="300" xr:uid="{1D8220E1-689B-4BFB-9ED6-E07E39BABA2B}"/>
    <cellStyle name="Sep. milhar [2]" xfId="301" xr:uid="{717992A7-B91F-431C-8C2C-DF820D6F68D8}"/>
    <cellStyle name="Separador de m" xfId="302" xr:uid="{C34C4771-14C3-4241-9659-F3E38C356F7F}"/>
    <cellStyle name="Separador de milhares 10" xfId="303" xr:uid="{5638D65C-D3F5-4DCC-A78A-7A17711DD837}"/>
    <cellStyle name="Separador de milhares 2" xfId="304" xr:uid="{F276FFC7-C254-4B6A-A0B0-052CF765C2C5}"/>
    <cellStyle name="Separador de milhares 2 2" xfId="306" xr:uid="{D206C0FB-461A-469E-A677-7075B0CBAA51}"/>
    <cellStyle name="Separador de milhares 2 2 3" xfId="308" xr:uid="{73B00116-025A-4F9C-A3E8-70BFE27723D3}"/>
    <cellStyle name="Separador de milhares 2 2 6" xfId="309" xr:uid="{3F7B39B4-69D6-4460-A5FF-F97897986286}"/>
    <cellStyle name="Separador de milhares 2 2_00_Decisão Anexo V 2015_MEMORIAL_Oficial SOF" xfId="307" xr:uid="{6B725FB3-1BF6-47AE-AF51-F13D386C5A94}"/>
    <cellStyle name="Separador de milhares 2 3" xfId="310" xr:uid="{4B5A75DC-664B-48B9-9C3A-48EBEA6453A2}"/>
    <cellStyle name="Separador de milhares 2 3 2" xfId="312" xr:uid="{01718400-3D46-42C5-8C33-CF4C39C80832}"/>
    <cellStyle name="Separador de milhares 2 3 2 2" xfId="314" xr:uid="{9F0D53C2-8096-4F45-B068-6404A0C1DC7E}"/>
    <cellStyle name="Separador de milhares 2 3 2 2 2" xfId="316" xr:uid="{BA5DE75C-6CA4-44A5-A1D8-71260A93608A}"/>
    <cellStyle name="Separador de milhares 2 3 2 2_00_Decisão Anexo V 2015_MEMORIAL_Oficial SOF" xfId="315" xr:uid="{3920D746-9999-4565-8F5F-2211D26EDDAE}"/>
    <cellStyle name="Separador de milhares 2 3 2_00_Decisão Anexo V 2015_MEMORIAL_Oficial SOF" xfId="313" xr:uid="{F09CAE19-3CED-4E69-840B-D33AF0A5E6E9}"/>
    <cellStyle name="Separador de milhares 2 3 3" xfId="317" xr:uid="{DC76ED00-49E8-49CE-A287-FF54B7EB6BE1}"/>
    <cellStyle name="Separador de milhares 2 3_00_Decisão Anexo V 2015_MEMORIAL_Oficial SOF" xfId="311" xr:uid="{6AF43B39-F6FA-4EBB-9790-C5738F5549B5}"/>
    <cellStyle name="Separador de milhares 2 4" xfId="318" xr:uid="{3C720EAE-904E-4B9D-BC53-C8C2C5C692C0}"/>
    <cellStyle name="Separador de milhares 2 5" xfId="319" xr:uid="{8C7C230C-4FCA-4BC1-838B-D1B89050BCB8}"/>
    <cellStyle name="Separador de milhares 2 5 2" xfId="321" xr:uid="{2F660018-0CBF-4B71-9766-85FE54DB0D48}"/>
    <cellStyle name="Separador de milhares 2 5_00_Decisão Anexo V 2015_MEMORIAL_Oficial SOF" xfId="320" xr:uid="{4261D7C2-B6D4-4104-9C81-6422A071DF26}"/>
    <cellStyle name="Separador de milhares 2_00_Decisão Anexo V 2015_MEMORIAL_Oficial SOF" xfId="305" xr:uid="{064D28F3-92E9-4C7D-9F17-E0B66E1B2C42}"/>
    <cellStyle name="Separador de milhares 3" xfId="322" xr:uid="{C96FDBDB-6767-454A-B5F5-FAD0E1EB5DE1}"/>
    <cellStyle name="Separador de milhares 3 2" xfId="324" xr:uid="{ADDAA284-7209-4F7A-AEF3-D4F8BB8C151F}"/>
    <cellStyle name="Separador de milhares 3 3" xfId="325" xr:uid="{5979DFC6-7582-48D8-AD3B-3AACFC58E933}"/>
    <cellStyle name="Separador de milhares 3_00_Decisão Anexo V 2015_MEMORIAL_Oficial SOF" xfId="323" xr:uid="{A87255AF-12C4-4414-8BE1-ECDD327E79D9}"/>
    <cellStyle name="Separador de milhares 4" xfId="326" xr:uid="{601457A0-520D-49BE-B3FE-4E035BD8D7AE}"/>
    <cellStyle name="Separador de milhares 5" xfId="327" xr:uid="{4724AE0A-4230-45B8-A3EA-76493FC46338}"/>
    <cellStyle name="Separador de milhares 6" xfId="328" xr:uid="{A216A2D1-64AA-49E2-BED2-13923F8ED02F}"/>
    <cellStyle name="Separador de milhares 7" xfId="329" xr:uid="{B6A461EB-4A1D-4FCB-8E4C-DA4E9F30C8DB}"/>
    <cellStyle name="Separador de milhares 8" xfId="330" xr:uid="{FDA303BF-1BBE-4C1D-9F3C-E48797EB639B}"/>
    <cellStyle name="Separador de milhares 9" xfId="331" xr:uid="{14548E19-6402-4A04-B917-091D2D492B48}"/>
    <cellStyle name="Status" xfId="332" xr:uid="{2E265E23-73A1-4632-BF29-FC143D22DBA6}"/>
    <cellStyle name="TableStyleLight1" xfId="366" xr:uid="{ED6BFFB1-7775-4291-9D63-F4A2FFEF484B}"/>
    <cellStyle name="TableStyleLight1 2" xfId="368" xr:uid="{8C7C10BD-C725-4337-8429-85C08990E49C}"/>
    <cellStyle name="TableStyleLight1 3" xfId="369" xr:uid="{C54A9580-9A44-4D48-9D5A-18D2A8B7F1D8}"/>
    <cellStyle name="TableStyleLight1 5" xfId="370" xr:uid="{E23704F4-C8EC-40BB-BD5A-328DFA561567}"/>
    <cellStyle name="TableStyleLight1_00_Decisão Anexo V 2015_MEMORIAL_Oficial SOF" xfId="367" xr:uid="{03A594B5-8004-4572-AECB-C4CACDF1058D}"/>
    <cellStyle name="Text" xfId="371" xr:uid="{B2936484-2B52-4DE0-AB5F-97560FAD7A0F}"/>
    <cellStyle name="Texto de Aviso 2" xfId="372" xr:uid="{5B4ED29F-AFCA-4046-A081-DD87193F4B87}"/>
    <cellStyle name="Texto de Aviso 2 2" xfId="374" xr:uid="{5C3E2631-6C0D-4AD4-AE48-A50795C22875}"/>
    <cellStyle name="Texto de Aviso 2_05_Impactos_Demais PLs_2013_Dados CNJ de jul-12" xfId="373" xr:uid="{03BEF9D0-8C68-45E6-BF6B-6C1A595DB0AF}"/>
    <cellStyle name="Texto de Aviso 3" xfId="375" xr:uid="{42CB8E7A-07CA-49FA-9B0D-C193F1B0F46A}"/>
    <cellStyle name="Texto de Aviso 4" xfId="376" xr:uid="{0F34C164-45FB-4894-B8C4-6E1DE061B313}"/>
    <cellStyle name="Texto Explicativo 2" xfId="377" xr:uid="{19AA87C2-1DFD-444C-B844-7BEDE343D38E}"/>
    <cellStyle name="Texto Explicativo 2 2" xfId="379" xr:uid="{0617722A-B664-467C-87EA-5A3DDBE1471E}"/>
    <cellStyle name="Texto Explicativo 2_05_Impactos_Demais PLs_2013_Dados CNJ de jul-12" xfId="378" xr:uid="{FA9FC019-4305-499C-AA78-976327389DDE}"/>
    <cellStyle name="Texto Explicativo 3" xfId="380" xr:uid="{349049CC-7ECB-43C1-ACF4-DE7CA1F48D6E}"/>
    <cellStyle name="Texto Explicativo 4" xfId="381" xr:uid="{DA0DEE4B-0042-4BD5-A4EF-3977C2C4FE6F}"/>
    <cellStyle name="Texto, derecha" xfId="382" xr:uid="{66F26E85-5D9C-4328-BEF8-832FB33FB5A9}"/>
    <cellStyle name="Texto, izquierda" xfId="383" xr:uid="{20D75AE9-76DE-4A55-85DD-4DFE1B721008}"/>
    <cellStyle name="Title" xfId="384" xr:uid="{124F053F-C2D9-49FA-A1A6-0BCAF1E62AF5}"/>
    <cellStyle name="Titulo" xfId="385" xr:uid="{8B0F24A4-137B-4BAC-B3D7-B0B5D55CEF99}"/>
    <cellStyle name="Título 1 1" xfId="333" xr:uid="{344B9082-48E1-4F99-AEB5-465ABB3467DE}"/>
    <cellStyle name="Título 1 2" xfId="334" xr:uid="{AD8D31E6-CAC6-48E1-876E-609C353FE556}"/>
    <cellStyle name="Título 1 2 2" xfId="336" xr:uid="{7E88F224-6E38-46D7-A30A-ACB8FCEE96A0}"/>
    <cellStyle name="Título 1 2_05_Impactos_Demais PLs_2013_Dados CNJ de jul-12" xfId="335" xr:uid="{D58BABEC-4FF0-4CB2-B73E-9CA7FFF08597}"/>
    <cellStyle name="Título 1 3" xfId="337" xr:uid="{A97AF9C3-A17B-446C-BB16-879EB9BFE84D}"/>
    <cellStyle name="Título 1 4" xfId="338" xr:uid="{87AD053A-88C4-4BE1-AF55-8DDBAE2B4494}"/>
    <cellStyle name="Título 10" xfId="339" xr:uid="{5C8E27EE-32BE-4432-8502-34CE9777C14F}"/>
    <cellStyle name="Título 11" xfId="340" xr:uid="{7767D29A-36F2-4E69-A1BC-4D213B52632C}"/>
    <cellStyle name="Título 2 2" xfId="341" xr:uid="{FBF6C3E6-A5E4-4359-B983-22978B9C2000}"/>
    <cellStyle name="Título 2 2 2" xfId="343" xr:uid="{E0DD37E1-5E0B-4892-BA4D-76FC37142213}"/>
    <cellStyle name="Título 2 2_05_Impactos_Demais PLs_2013_Dados CNJ de jul-12" xfId="342" xr:uid="{66A663A2-9854-4CA4-887B-07F24F448F43}"/>
    <cellStyle name="Título 2 3" xfId="344" xr:uid="{70278113-954E-4A7F-B34B-0F2403EFE676}"/>
    <cellStyle name="Título 2 4" xfId="345" xr:uid="{7A674D87-DB4D-4F1E-A167-96022791C459}"/>
    <cellStyle name="Título 3 2" xfId="346" xr:uid="{B000EC33-8357-4E30-8E4D-A4AEE2BF3992}"/>
    <cellStyle name="Título 3 2 2" xfId="348" xr:uid="{B83D2DDC-E1DF-4D00-AD18-86E2285CC6C9}"/>
    <cellStyle name="Título 3 2_05_Impactos_Demais PLs_2013_Dados CNJ de jul-12" xfId="347" xr:uid="{C9CEA37B-751E-45A8-8038-106A2FF5A0F3}"/>
    <cellStyle name="Título 3 3" xfId="349" xr:uid="{B02DF24C-BB21-4F58-968D-F3C74F0AF802}"/>
    <cellStyle name="Título 3 4" xfId="350" xr:uid="{E70E94AA-BD61-47AF-8751-F08BAC5492AD}"/>
    <cellStyle name="Título 4 2" xfId="351" xr:uid="{7AAD1FFC-0299-4767-A735-12A9D7ECBC6E}"/>
    <cellStyle name="Título 4 2 2" xfId="353" xr:uid="{9A271952-3BBB-45C3-93F8-700249504AFA}"/>
    <cellStyle name="Título 4 2_05_Impactos_Demais PLs_2013_Dados CNJ de jul-12" xfId="352" xr:uid="{9804A843-3958-4102-88E8-A5E65B64D496}"/>
    <cellStyle name="Título 4 3" xfId="354" xr:uid="{B66D6D5E-835D-4029-BCD3-E208E6D5ADCC}"/>
    <cellStyle name="Título 4 4" xfId="355" xr:uid="{9D2D5AE9-1526-4439-94E0-569C3E787C6A}"/>
    <cellStyle name="Título 5" xfId="356" xr:uid="{8582A084-B24C-4A36-A950-1FC0809F215F}"/>
    <cellStyle name="Título 5 2" xfId="358" xr:uid="{D6DDFDE5-C6CA-472C-B12D-94D844829773}"/>
    <cellStyle name="Título 5 3" xfId="359" xr:uid="{C37D8CDE-F64D-4BA9-89C3-89153BD754FE}"/>
    <cellStyle name="Título 5_05_Impactos_Demais PLs_2013_Dados CNJ de jul-12" xfId="357" xr:uid="{D7DD48A8-3212-4D80-875F-C74D833A844E}"/>
    <cellStyle name="Título 6" xfId="360" xr:uid="{948DADE9-8977-41D4-9FEA-1DA9C1ABCBC1}"/>
    <cellStyle name="Título 6 2" xfId="361" xr:uid="{C22FD125-2902-49A9-A721-2BBE70E8B857}"/>
    <cellStyle name="Título 6_34" xfId="362" xr:uid="{E610BB1A-3C8D-43F6-B938-F237478B8A81}"/>
    <cellStyle name="Título 7" xfId="363" xr:uid="{9540EFBE-CD47-4D12-834B-608FBA672EE9}"/>
    <cellStyle name="Título 8" xfId="364" xr:uid="{21757B98-4D57-4B0C-8BD3-E38046620E1B}"/>
    <cellStyle name="Título 9" xfId="365" xr:uid="{ABAD988E-4372-4F22-9EF2-ED68EEBDB97E}"/>
    <cellStyle name="Titulo_00_Equalização ASMED_SOF" xfId="386" xr:uid="{480D71A9-AA7A-4F1A-A92C-31AAE6A04B31}"/>
    <cellStyle name="Titulo1" xfId="387" xr:uid="{DA35EEC5-3A15-4537-AEB4-9A3261CDF36D}"/>
    <cellStyle name="Titulo2" xfId="388" xr:uid="{BD9BBC2D-98E0-44C3-96C1-9C006FD85567}"/>
    <cellStyle name="Total 2" xfId="389" xr:uid="{EF041F14-B1B2-4F91-9408-DB745CA08359}"/>
    <cellStyle name="Total 2 2" xfId="391" xr:uid="{A7D2874D-6026-47B1-A9BD-E60114F8F96D}"/>
    <cellStyle name="Total 2_05_Impactos_Demais PLs_2013_Dados CNJ de jul-12" xfId="390" xr:uid="{64BF0E69-209C-415E-BB27-AE29ED87AAE0}"/>
    <cellStyle name="Total 3" xfId="392" xr:uid="{3BEC84EF-8120-4D81-B1F0-E3E02E0F37D4}"/>
    <cellStyle name="Total 4" xfId="393" xr:uid="{9B31F451-9242-444C-AC9F-8F80A84D6236}"/>
    <cellStyle name="V¡rgula" xfId="394" xr:uid="{FD647D3C-BB24-4367-96C2-4D3E09769F8C}"/>
    <cellStyle name="V¡rgula0" xfId="395" xr:uid="{55FC0F9B-995E-473C-BD3C-4AB715CACEA5}"/>
    <cellStyle name="Vírgul - Estilo1" xfId="396" xr:uid="{025BF5A4-1176-44B1-B9E6-CD78C873B256}"/>
    <cellStyle name="Vírgula" xfId="1" builtinId="3" customBuiltin="1"/>
    <cellStyle name="Vírgula 2" xfId="397" xr:uid="{E13E29D1-B1CC-4BC1-8280-3F6361100AB4}"/>
    <cellStyle name="Vírgula 3" xfId="398" xr:uid="{389876FE-0F91-4F9F-BEC7-8CA0BEC4E093}"/>
    <cellStyle name="Vírgula 4" xfId="399" xr:uid="{AA885905-66DF-4850-B0E0-949151FE3D57}"/>
    <cellStyle name="Vírgula0" xfId="400" xr:uid="{4094D62E-2EF4-420A-A051-4EA06F66574A}"/>
    <cellStyle name="Warning" xfId="401" xr:uid="{D9B3DD65-3092-465B-BE64-6372AD50E9F0}"/>
    <cellStyle name="Warning Text" xfId="402" xr:uid="{98F0ED41-C754-4E74-BA2D-A20609C23B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6FEE5-E1FB-4554-80AC-C24080B01020}">
  <dimension ref="A1:AMJ722"/>
  <sheetViews>
    <sheetView tabSelected="1" workbookViewId="0">
      <selection sqref="A1:G1"/>
    </sheetView>
  </sheetViews>
  <sheetFormatPr defaultRowHeight="12.75"/>
  <cols>
    <col min="1" max="1" width="38.42578125" style="25" customWidth="1"/>
    <col min="2" max="2" width="16.85546875" style="2" customWidth="1"/>
    <col min="3" max="3" width="12.85546875" style="2" customWidth="1"/>
    <col min="4" max="4" width="16.28515625" style="2" customWidth="1"/>
    <col min="5" max="5" width="14.140625" style="2" customWidth="1"/>
    <col min="6" max="6" width="15.7109375" style="24" customWidth="1"/>
    <col min="7" max="7" width="14.7109375" style="2" customWidth="1"/>
    <col min="8" max="1021" width="9.7109375" style="2" customWidth="1"/>
    <col min="1022" max="1023" width="12.28515625" style="3" customWidth="1"/>
    <col min="1024" max="1024" width="9.140625" style="3" customWidth="1"/>
    <col min="1025" max="1025" width="9.140625" customWidth="1"/>
  </cols>
  <sheetData>
    <row r="1" spans="1:7" ht="12.75" customHeight="1">
      <c r="A1" s="26" t="s">
        <v>0</v>
      </c>
      <c r="B1" s="26"/>
      <c r="C1" s="26"/>
      <c r="D1" s="26"/>
      <c r="E1" s="26"/>
      <c r="F1" s="26"/>
      <c r="G1" s="26"/>
    </row>
    <row r="2" spans="1:7" ht="12.75" customHeight="1">
      <c r="A2" s="1"/>
      <c r="B2" s="4"/>
      <c r="C2" s="4"/>
      <c r="D2" s="4"/>
      <c r="E2" s="4"/>
      <c r="F2" s="4"/>
      <c r="G2" s="4"/>
    </row>
    <row r="3" spans="1:7" ht="12.75" customHeight="1">
      <c r="A3" s="27" t="s">
        <v>1</v>
      </c>
      <c r="B3" s="27"/>
      <c r="C3" s="27"/>
      <c r="D3" s="27"/>
      <c r="E3" s="27"/>
      <c r="F3" s="27"/>
      <c r="G3" s="27"/>
    </row>
    <row r="4" spans="1:7" ht="12.75" customHeight="1">
      <c r="A4" s="5"/>
      <c r="B4" s="6"/>
      <c r="C4" s="6"/>
      <c r="D4" s="6"/>
      <c r="E4" s="6"/>
      <c r="F4" s="6"/>
      <c r="G4" s="6"/>
    </row>
    <row r="5" spans="1:7" s="2" customFormat="1" ht="12.75" customHeight="1">
      <c r="A5" s="28" t="s">
        <v>2</v>
      </c>
      <c r="B5" s="28"/>
      <c r="C5" s="28"/>
      <c r="D5" s="28"/>
      <c r="E5" s="28"/>
      <c r="F5" s="28"/>
      <c r="G5" s="28"/>
    </row>
    <row r="6" spans="1:7" s="2" customFormat="1" ht="12.75" customHeight="1">
      <c r="A6" s="7"/>
      <c r="B6" s="8"/>
      <c r="C6" s="8"/>
      <c r="D6" s="8"/>
      <c r="E6" s="8"/>
      <c r="F6" s="8"/>
      <c r="G6" s="8"/>
    </row>
    <row r="7" spans="1:7" ht="12.75" customHeight="1">
      <c r="A7" s="29" t="s">
        <v>3</v>
      </c>
      <c r="B7" s="29"/>
      <c r="C7" s="29"/>
      <c r="D7" s="29"/>
      <c r="E7" s="30"/>
      <c r="F7" s="30"/>
      <c r="G7" s="30"/>
    </row>
    <row r="8" spans="1:7" ht="12.75" customHeight="1">
      <c r="A8" s="29"/>
      <c r="B8" s="29"/>
      <c r="C8" s="29"/>
      <c r="D8" s="29"/>
      <c r="E8" s="30"/>
      <c r="F8" s="30"/>
      <c r="G8" s="30"/>
    </row>
    <row r="9" spans="1:7" ht="38.25" customHeight="1">
      <c r="A9" s="9" t="s">
        <v>4</v>
      </c>
      <c r="B9" s="10" t="s">
        <v>5</v>
      </c>
      <c r="C9" s="10" t="s">
        <v>6</v>
      </c>
      <c r="D9" s="10" t="s">
        <v>7</v>
      </c>
      <c r="E9" s="10" t="s">
        <v>8</v>
      </c>
      <c r="F9" s="11" t="s">
        <v>9</v>
      </c>
      <c r="G9" s="10" t="s">
        <v>10</v>
      </c>
    </row>
    <row r="10" spans="1:7" s="17" customFormat="1" ht="12.75" customHeight="1">
      <c r="A10" s="31" t="s">
        <v>11</v>
      </c>
      <c r="B10" s="31" t="s">
        <v>12</v>
      </c>
      <c r="C10" s="13" t="s">
        <v>13</v>
      </c>
      <c r="D10" s="14">
        <v>8</v>
      </c>
      <c r="E10" s="15">
        <v>0</v>
      </c>
      <c r="F10" s="16">
        <f t="shared" ref="F10:F31" si="0">E10</f>
        <v>0</v>
      </c>
      <c r="G10" s="32">
        <f>SUM(F10:F31)</f>
        <v>13</v>
      </c>
    </row>
    <row r="11" spans="1:7" s="17" customFormat="1" ht="12.75" customHeight="1">
      <c r="A11" s="31"/>
      <c r="B11" s="31"/>
      <c r="C11" s="13" t="s">
        <v>14</v>
      </c>
      <c r="D11" s="13">
        <v>5</v>
      </c>
      <c r="E11" s="18">
        <v>0</v>
      </c>
      <c r="F11" s="16">
        <f t="shared" si="0"/>
        <v>0</v>
      </c>
      <c r="G11" s="32"/>
    </row>
    <row r="12" spans="1:7" s="17" customFormat="1" ht="12.75" customHeight="1">
      <c r="A12" s="31"/>
      <c r="B12" s="31"/>
      <c r="C12" s="13" t="s">
        <v>14</v>
      </c>
      <c r="D12" s="13">
        <v>6</v>
      </c>
      <c r="E12" s="18">
        <v>0</v>
      </c>
      <c r="F12" s="16">
        <f t="shared" si="0"/>
        <v>0</v>
      </c>
      <c r="G12" s="32"/>
    </row>
    <row r="13" spans="1:7" s="17" customFormat="1" ht="12.75" customHeight="1">
      <c r="A13" s="31"/>
      <c r="B13" s="31"/>
      <c r="C13" s="13" t="s">
        <v>14</v>
      </c>
      <c r="D13" s="13">
        <v>8</v>
      </c>
      <c r="E13" s="18">
        <v>0</v>
      </c>
      <c r="F13" s="16">
        <f t="shared" si="0"/>
        <v>0</v>
      </c>
      <c r="G13" s="32"/>
    </row>
    <row r="14" spans="1:7" s="17" customFormat="1" ht="12.75" customHeight="1">
      <c r="A14" s="31"/>
      <c r="B14" s="31"/>
      <c r="C14" s="13" t="s">
        <v>14</v>
      </c>
      <c r="D14" s="13">
        <v>9</v>
      </c>
      <c r="E14" s="18">
        <v>0</v>
      </c>
      <c r="F14" s="16">
        <f t="shared" si="0"/>
        <v>0</v>
      </c>
      <c r="G14" s="32"/>
    </row>
    <row r="15" spans="1:7" s="17" customFormat="1" ht="12.75" customHeight="1">
      <c r="A15" s="31"/>
      <c r="B15" s="31"/>
      <c r="C15" s="13" t="s">
        <v>15</v>
      </c>
      <c r="D15" s="13">
        <v>5</v>
      </c>
      <c r="E15" s="18">
        <v>1</v>
      </c>
      <c r="F15" s="16">
        <f t="shared" si="0"/>
        <v>1</v>
      </c>
      <c r="G15" s="32"/>
    </row>
    <row r="16" spans="1:7" s="17" customFormat="1" ht="12.75" customHeight="1">
      <c r="A16" s="31"/>
      <c r="B16" s="31"/>
      <c r="C16" s="13" t="s">
        <v>15</v>
      </c>
      <c r="D16" s="13">
        <v>6</v>
      </c>
      <c r="E16" s="18">
        <v>0</v>
      </c>
      <c r="F16" s="16">
        <f t="shared" si="0"/>
        <v>0</v>
      </c>
      <c r="G16" s="32"/>
    </row>
    <row r="17" spans="1:16" s="17" customFormat="1" ht="12.75" customHeight="1">
      <c r="A17" s="31"/>
      <c r="B17" s="31"/>
      <c r="C17" s="13" t="s">
        <v>16</v>
      </c>
      <c r="D17" s="13">
        <v>2</v>
      </c>
      <c r="E17" s="18">
        <v>4</v>
      </c>
      <c r="F17" s="16">
        <f t="shared" si="0"/>
        <v>4</v>
      </c>
      <c r="G17" s="32"/>
    </row>
    <row r="18" spans="1:16" s="17" customFormat="1" ht="12.75" customHeight="1">
      <c r="A18" s="31"/>
      <c r="B18" s="31"/>
      <c r="C18" s="13" t="s">
        <v>16</v>
      </c>
      <c r="D18" s="13">
        <v>6</v>
      </c>
      <c r="E18" s="18">
        <v>1</v>
      </c>
      <c r="F18" s="16">
        <f t="shared" si="0"/>
        <v>1</v>
      </c>
      <c r="G18" s="32"/>
    </row>
    <row r="19" spans="1:16" s="17" customFormat="1" ht="12.75" customHeight="1">
      <c r="A19" s="31"/>
      <c r="B19" s="31"/>
      <c r="C19" s="13" t="s">
        <v>16</v>
      </c>
      <c r="D19" s="13">
        <v>7</v>
      </c>
      <c r="E19" s="18">
        <v>0</v>
      </c>
      <c r="F19" s="16">
        <f t="shared" si="0"/>
        <v>0</v>
      </c>
      <c r="G19" s="32"/>
    </row>
    <row r="20" spans="1:16" s="17" customFormat="1" ht="12.75" customHeight="1">
      <c r="A20" s="31"/>
      <c r="B20" s="31"/>
      <c r="C20" s="13" t="s">
        <v>16</v>
      </c>
      <c r="D20" s="13">
        <v>10</v>
      </c>
      <c r="E20" s="18">
        <v>0</v>
      </c>
      <c r="F20" s="16">
        <f t="shared" si="0"/>
        <v>0</v>
      </c>
      <c r="G20" s="32"/>
    </row>
    <row r="21" spans="1:16" s="17" customFormat="1" ht="12.75" customHeight="1">
      <c r="A21" s="31"/>
      <c r="B21" s="31"/>
      <c r="C21" s="13" t="s">
        <v>17</v>
      </c>
      <c r="D21" s="13">
        <v>1</v>
      </c>
      <c r="E21" s="18">
        <v>0</v>
      </c>
      <c r="F21" s="16">
        <f t="shared" si="0"/>
        <v>0</v>
      </c>
      <c r="G21" s="32"/>
    </row>
    <row r="22" spans="1:16" s="17" customFormat="1" ht="12.75" customHeight="1">
      <c r="A22" s="31"/>
      <c r="B22" s="31"/>
      <c r="C22" s="13" t="s">
        <v>17</v>
      </c>
      <c r="D22" s="13">
        <v>7</v>
      </c>
      <c r="E22" s="18">
        <v>0</v>
      </c>
      <c r="F22" s="16">
        <f t="shared" si="0"/>
        <v>0</v>
      </c>
      <c r="G22" s="32"/>
    </row>
    <row r="23" spans="1:16" s="17" customFormat="1" ht="12.75" customHeight="1">
      <c r="A23" s="31"/>
      <c r="B23" s="31"/>
      <c r="C23" s="13" t="s">
        <v>17</v>
      </c>
      <c r="D23" s="13">
        <v>10</v>
      </c>
      <c r="E23" s="18">
        <v>0</v>
      </c>
      <c r="F23" s="16">
        <f t="shared" si="0"/>
        <v>0</v>
      </c>
      <c r="G23" s="32"/>
    </row>
    <row r="24" spans="1:16" s="17" customFormat="1" ht="12.75" customHeight="1">
      <c r="A24" s="31"/>
      <c r="B24" s="31"/>
      <c r="C24" s="13" t="s">
        <v>18</v>
      </c>
      <c r="D24" s="13">
        <v>1</v>
      </c>
      <c r="E24" s="18">
        <v>0</v>
      </c>
      <c r="F24" s="16">
        <f t="shared" si="0"/>
        <v>0</v>
      </c>
      <c r="G24" s="32"/>
    </row>
    <row r="25" spans="1:16" s="17" customFormat="1" ht="12.75" customHeight="1">
      <c r="A25" s="31"/>
      <c r="B25" s="31"/>
      <c r="C25" s="13" t="s">
        <v>18</v>
      </c>
      <c r="D25" s="13">
        <v>4</v>
      </c>
      <c r="E25" s="18">
        <v>0</v>
      </c>
      <c r="F25" s="16">
        <f t="shared" si="0"/>
        <v>0</v>
      </c>
      <c r="G25" s="32"/>
    </row>
    <row r="26" spans="1:16" s="17" customFormat="1" ht="12.75" customHeight="1">
      <c r="A26" s="31"/>
      <c r="B26" s="31"/>
      <c r="C26" s="13" t="s">
        <v>18</v>
      </c>
      <c r="D26" s="13">
        <v>7</v>
      </c>
      <c r="E26" s="18">
        <v>0</v>
      </c>
      <c r="F26" s="16">
        <f t="shared" si="0"/>
        <v>0</v>
      </c>
      <c r="G26" s="32"/>
    </row>
    <row r="27" spans="1:16" s="17" customFormat="1" ht="12.75" customHeight="1">
      <c r="A27" s="31"/>
      <c r="B27" s="31"/>
      <c r="C27" s="13" t="s">
        <v>18</v>
      </c>
      <c r="D27" s="13">
        <v>10</v>
      </c>
      <c r="E27" s="18">
        <v>0</v>
      </c>
      <c r="F27" s="16">
        <f t="shared" si="0"/>
        <v>0</v>
      </c>
      <c r="G27" s="32"/>
    </row>
    <row r="28" spans="1:16" s="17" customFormat="1" ht="12.75" customHeight="1">
      <c r="A28" s="31"/>
      <c r="B28" s="31"/>
      <c r="C28" s="13" t="s">
        <v>19</v>
      </c>
      <c r="D28" s="13">
        <v>1</v>
      </c>
      <c r="E28" s="18">
        <v>2</v>
      </c>
      <c r="F28" s="16">
        <f t="shared" si="0"/>
        <v>2</v>
      </c>
      <c r="G28" s="32"/>
      <c r="P28" s="19"/>
    </row>
    <row r="29" spans="1:16" s="17" customFormat="1" ht="12.75" customHeight="1">
      <c r="A29" s="31"/>
      <c r="B29" s="31"/>
      <c r="C29" s="13" t="s">
        <v>19</v>
      </c>
      <c r="D29" s="13">
        <v>4</v>
      </c>
      <c r="E29" s="18">
        <v>1</v>
      </c>
      <c r="F29" s="16">
        <f t="shared" si="0"/>
        <v>1</v>
      </c>
      <c r="G29" s="32"/>
      <c r="P29" s="19"/>
    </row>
    <row r="30" spans="1:16" s="17" customFormat="1" ht="12.75" customHeight="1">
      <c r="A30" s="31"/>
      <c r="B30" s="31"/>
      <c r="C30" s="13" t="s">
        <v>19</v>
      </c>
      <c r="D30" s="13">
        <v>7</v>
      </c>
      <c r="E30" s="18">
        <v>1</v>
      </c>
      <c r="F30" s="16">
        <f t="shared" si="0"/>
        <v>1</v>
      </c>
      <c r="G30" s="32"/>
      <c r="P30" s="19"/>
    </row>
    <row r="31" spans="1:16" s="17" customFormat="1" ht="12.75" customHeight="1">
      <c r="A31" s="31"/>
      <c r="B31" s="31"/>
      <c r="C31" s="13" t="s">
        <v>19</v>
      </c>
      <c r="D31" s="13">
        <v>10</v>
      </c>
      <c r="E31" s="18">
        <v>3</v>
      </c>
      <c r="F31" s="16">
        <f t="shared" si="0"/>
        <v>3</v>
      </c>
      <c r="G31" s="32"/>
    </row>
    <row r="32" spans="1:16" s="17" customFormat="1" ht="12.75" customHeight="1">
      <c r="A32" s="31"/>
      <c r="B32" s="33" t="s">
        <v>10</v>
      </c>
      <c r="C32" s="33"/>
      <c r="D32" s="33"/>
      <c r="E32" s="11">
        <f>SUM(E10:E31)</f>
        <v>13</v>
      </c>
      <c r="F32" s="11">
        <f>SUM(E32:E32)</f>
        <v>13</v>
      </c>
      <c r="G32" s="11">
        <f>G10</f>
        <v>13</v>
      </c>
    </row>
    <row r="33" spans="1:7" s="17" customFormat="1" ht="12.75" customHeight="1">
      <c r="A33" s="31" t="s">
        <v>20</v>
      </c>
      <c r="B33" s="31" t="s">
        <v>12</v>
      </c>
      <c r="C33" s="13" t="s">
        <v>13</v>
      </c>
      <c r="D33" s="13">
        <v>8</v>
      </c>
      <c r="E33" s="18" t="s">
        <v>21</v>
      </c>
      <c r="F33" s="16" t="str">
        <f t="shared" ref="F33:F41" si="1">E33</f>
        <v>-</v>
      </c>
      <c r="G33" s="32">
        <f>SUM(F33:F41)</f>
        <v>6</v>
      </c>
    </row>
    <row r="34" spans="1:7" s="17" customFormat="1" ht="12.75" customHeight="1">
      <c r="A34" s="31"/>
      <c r="B34" s="31"/>
      <c r="C34" s="13" t="s">
        <v>14</v>
      </c>
      <c r="D34" s="13">
        <v>5</v>
      </c>
      <c r="E34" s="18">
        <v>0</v>
      </c>
      <c r="F34" s="16">
        <f t="shared" si="1"/>
        <v>0</v>
      </c>
      <c r="G34" s="32"/>
    </row>
    <row r="35" spans="1:7" s="17" customFormat="1" ht="12.75" customHeight="1">
      <c r="A35" s="31"/>
      <c r="B35" s="31"/>
      <c r="C35" s="13" t="s">
        <v>14</v>
      </c>
      <c r="D35" s="13">
        <v>10</v>
      </c>
      <c r="E35" s="18">
        <v>0</v>
      </c>
      <c r="F35" s="16">
        <f t="shared" si="1"/>
        <v>0</v>
      </c>
      <c r="G35" s="32"/>
    </row>
    <row r="36" spans="1:7" s="17" customFormat="1" ht="12.75" customHeight="1">
      <c r="A36" s="31"/>
      <c r="B36" s="31"/>
      <c r="C36" s="13" t="s">
        <v>15</v>
      </c>
      <c r="D36" s="13">
        <v>6</v>
      </c>
      <c r="E36" s="18">
        <v>0</v>
      </c>
      <c r="F36" s="16">
        <f t="shared" si="1"/>
        <v>0</v>
      </c>
      <c r="G36" s="32"/>
    </row>
    <row r="37" spans="1:7" s="17" customFormat="1" ht="12.75" customHeight="1">
      <c r="A37" s="31"/>
      <c r="B37" s="31"/>
      <c r="C37" s="13" t="s">
        <v>15</v>
      </c>
      <c r="D37" s="13">
        <v>7</v>
      </c>
      <c r="E37" s="18">
        <v>0</v>
      </c>
      <c r="F37" s="16">
        <f t="shared" si="1"/>
        <v>0</v>
      </c>
      <c r="G37" s="32"/>
    </row>
    <row r="38" spans="1:7" s="17" customFormat="1" ht="12.75" customHeight="1">
      <c r="A38" s="31"/>
      <c r="B38" s="31"/>
      <c r="C38" s="13" t="s">
        <v>15</v>
      </c>
      <c r="D38" s="13">
        <v>10</v>
      </c>
      <c r="E38" s="18">
        <v>0</v>
      </c>
      <c r="F38" s="16">
        <f t="shared" si="1"/>
        <v>0</v>
      </c>
      <c r="G38" s="32"/>
    </row>
    <row r="39" spans="1:7" s="17" customFormat="1" ht="12.75" customHeight="1">
      <c r="A39" s="31"/>
      <c r="B39" s="31"/>
      <c r="C39" s="13" t="s">
        <v>16</v>
      </c>
      <c r="D39" s="13">
        <v>2</v>
      </c>
      <c r="E39" s="18">
        <v>1</v>
      </c>
      <c r="F39" s="16">
        <f t="shared" si="1"/>
        <v>1</v>
      </c>
      <c r="G39" s="32"/>
    </row>
    <row r="40" spans="1:7" s="17" customFormat="1" ht="12.75" customHeight="1">
      <c r="A40" s="31"/>
      <c r="B40" s="31"/>
      <c r="C40" s="13" t="s">
        <v>16</v>
      </c>
      <c r="D40" s="13">
        <v>7</v>
      </c>
      <c r="E40" s="18">
        <v>0</v>
      </c>
      <c r="F40" s="16">
        <f t="shared" si="1"/>
        <v>0</v>
      </c>
      <c r="G40" s="32"/>
    </row>
    <row r="41" spans="1:7" s="17" customFormat="1" ht="12.75" customHeight="1">
      <c r="A41" s="31"/>
      <c r="B41" s="31"/>
      <c r="C41" s="13" t="s">
        <v>16</v>
      </c>
      <c r="D41" s="13">
        <v>10</v>
      </c>
      <c r="E41" s="18">
        <v>5</v>
      </c>
      <c r="F41" s="16">
        <f t="shared" si="1"/>
        <v>5</v>
      </c>
      <c r="G41" s="32"/>
    </row>
    <row r="42" spans="1:7" s="17" customFormat="1" ht="12.75" customHeight="1">
      <c r="A42" s="31"/>
      <c r="B42" s="33" t="s">
        <v>10</v>
      </c>
      <c r="C42" s="33"/>
      <c r="D42" s="33"/>
      <c r="E42" s="11">
        <f>SUM(E33:E41)</f>
        <v>6</v>
      </c>
      <c r="F42" s="11">
        <f>SUM(E42:E42)</f>
        <v>6</v>
      </c>
      <c r="G42" s="11">
        <f>G33</f>
        <v>6</v>
      </c>
    </row>
    <row r="43" spans="1:7" s="17" customFormat="1" ht="12.75" customHeight="1">
      <c r="A43" s="31" t="s">
        <v>22</v>
      </c>
      <c r="B43" s="31" t="s">
        <v>12</v>
      </c>
      <c r="C43" s="13" t="s">
        <v>14</v>
      </c>
      <c r="D43" s="13">
        <v>6</v>
      </c>
      <c r="E43" s="15">
        <v>0</v>
      </c>
      <c r="F43" s="16">
        <f t="shared" ref="F43:F63" si="2">E43</f>
        <v>0</v>
      </c>
      <c r="G43" s="32">
        <f>SUM(F43:F63)</f>
        <v>9</v>
      </c>
    </row>
    <row r="44" spans="1:7" s="17" customFormat="1" ht="12.75" customHeight="1">
      <c r="A44" s="31"/>
      <c r="B44" s="31"/>
      <c r="C44" s="13" t="s">
        <v>14</v>
      </c>
      <c r="D44" s="13">
        <v>9</v>
      </c>
      <c r="E44" s="18">
        <v>0</v>
      </c>
      <c r="F44" s="16">
        <f t="shared" si="2"/>
        <v>0</v>
      </c>
      <c r="G44" s="32"/>
    </row>
    <row r="45" spans="1:7" s="17" customFormat="1" ht="12.75" customHeight="1">
      <c r="A45" s="31"/>
      <c r="B45" s="31"/>
      <c r="C45" s="13" t="s">
        <v>15</v>
      </c>
      <c r="D45" s="13">
        <v>6</v>
      </c>
      <c r="E45" s="18">
        <v>0</v>
      </c>
      <c r="F45" s="16">
        <f t="shared" si="2"/>
        <v>0</v>
      </c>
      <c r="G45" s="32"/>
    </row>
    <row r="46" spans="1:7" s="17" customFormat="1" ht="12.75" customHeight="1">
      <c r="A46" s="31"/>
      <c r="B46" s="31"/>
      <c r="C46" s="13" t="s">
        <v>16</v>
      </c>
      <c r="D46" s="13">
        <v>3</v>
      </c>
      <c r="E46" s="18">
        <v>0</v>
      </c>
      <c r="F46" s="16">
        <f t="shared" si="2"/>
        <v>0</v>
      </c>
      <c r="G46" s="32"/>
    </row>
    <row r="47" spans="1:7" s="17" customFormat="1" ht="12.75" customHeight="1">
      <c r="A47" s="31"/>
      <c r="B47" s="31"/>
      <c r="C47" s="13" t="s">
        <v>16</v>
      </c>
      <c r="D47" s="13">
        <v>6</v>
      </c>
      <c r="E47" s="18">
        <v>2</v>
      </c>
      <c r="F47" s="16">
        <f t="shared" si="2"/>
        <v>2</v>
      </c>
      <c r="G47" s="32"/>
    </row>
    <row r="48" spans="1:7" s="17" customFormat="1" ht="12.75" customHeight="1">
      <c r="A48" s="31"/>
      <c r="B48" s="31"/>
      <c r="C48" s="13" t="s">
        <v>16</v>
      </c>
      <c r="D48" s="13">
        <v>7</v>
      </c>
      <c r="E48" s="18">
        <v>0</v>
      </c>
      <c r="F48" s="16">
        <f t="shared" si="2"/>
        <v>0</v>
      </c>
      <c r="G48" s="32"/>
    </row>
    <row r="49" spans="1:7" s="17" customFormat="1" ht="12.75" customHeight="1">
      <c r="A49" s="31"/>
      <c r="B49" s="31"/>
      <c r="C49" s="13" t="s">
        <v>16</v>
      </c>
      <c r="D49" s="13">
        <v>10</v>
      </c>
      <c r="E49" s="18">
        <v>0</v>
      </c>
      <c r="F49" s="16">
        <f t="shared" si="2"/>
        <v>0</v>
      </c>
      <c r="G49" s="32"/>
    </row>
    <row r="50" spans="1:7" s="17" customFormat="1" ht="12.75" customHeight="1">
      <c r="A50" s="31"/>
      <c r="B50" s="31"/>
      <c r="C50" s="13" t="s">
        <v>17</v>
      </c>
      <c r="D50" s="13">
        <v>1</v>
      </c>
      <c r="E50" s="18">
        <v>0</v>
      </c>
      <c r="F50" s="16">
        <f t="shared" si="2"/>
        <v>0</v>
      </c>
      <c r="G50" s="32"/>
    </row>
    <row r="51" spans="1:7" s="17" customFormat="1" ht="12.75" customHeight="1">
      <c r="A51" s="31"/>
      <c r="B51" s="31"/>
      <c r="C51" s="13" t="s">
        <v>17</v>
      </c>
      <c r="D51" s="13">
        <v>4</v>
      </c>
      <c r="E51" s="18">
        <v>0</v>
      </c>
      <c r="F51" s="16">
        <f t="shared" si="2"/>
        <v>0</v>
      </c>
      <c r="G51" s="32"/>
    </row>
    <row r="52" spans="1:7" s="17" customFormat="1" ht="12.75" customHeight="1">
      <c r="A52" s="31"/>
      <c r="B52" s="31"/>
      <c r="C52" s="13" t="s">
        <v>17</v>
      </c>
      <c r="D52" s="13">
        <v>7</v>
      </c>
      <c r="E52" s="18">
        <v>0</v>
      </c>
      <c r="F52" s="16">
        <f t="shared" si="2"/>
        <v>0</v>
      </c>
      <c r="G52" s="32"/>
    </row>
    <row r="53" spans="1:7" s="17" customFormat="1" ht="12.75" customHeight="1">
      <c r="A53" s="31"/>
      <c r="B53" s="31"/>
      <c r="C53" s="13" t="s">
        <v>17</v>
      </c>
      <c r="D53" s="13">
        <v>10</v>
      </c>
      <c r="E53" s="18">
        <v>0</v>
      </c>
      <c r="F53" s="16">
        <f t="shared" si="2"/>
        <v>0</v>
      </c>
      <c r="G53" s="32"/>
    </row>
    <row r="54" spans="1:7" s="17" customFormat="1" ht="12.75" customHeight="1">
      <c r="A54" s="31"/>
      <c r="B54" s="31"/>
      <c r="C54" s="13" t="s">
        <v>18</v>
      </c>
      <c r="D54" s="13">
        <v>1</v>
      </c>
      <c r="E54" s="18">
        <v>0</v>
      </c>
      <c r="F54" s="16">
        <f t="shared" si="2"/>
        <v>0</v>
      </c>
      <c r="G54" s="32"/>
    </row>
    <row r="55" spans="1:7" s="17" customFormat="1" ht="12.75" customHeight="1">
      <c r="A55" s="31"/>
      <c r="B55" s="31"/>
      <c r="C55" s="13" t="s">
        <v>18</v>
      </c>
      <c r="D55" s="13">
        <v>4</v>
      </c>
      <c r="E55" s="18">
        <v>0</v>
      </c>
      <c r="F55" s="16">
        <f t="shared" si="2"/>
        <v>0</v>
      </c>
      <c r="G55" s="32"/>
    </row>
    <row r="56" spans="1:7" s="17" customFormat="1" ht="12.75" customHeight="1">
      <c r="A56" s="31"/>
      <c r="B56" s="31"/>
      <c r="C56" s="13" t="s">
        <v>18</v>
      </c>
      <c r="D56" s="13">
        <v>7</v>
      </c>
      <c r="E56" s="18">
        <v>0</v>
      </c>
      <c r="F56" s="16">
        <f t="shared" si="2"/>
        <v>0</v>
      </c>
      <c r="G56" s="32"/>
    </row>
    <row r="57" spans="1:7" s="17" customFormat="1" ht="12.75" customHeight="1">
      <c r="A57" s="31"/>
      <c r="B57" s="31"/>
      <c r="C57" s="13" t="s">
        <v>18</v>
      </c>
      <c r="D57" s="13">
        <v>6</v>
      </c>
      <c r="E57" s="18">
        <v>0</v>
      </c>
      <c r="F57" s="16">
        <f t="shared" si="2"/>
        <v>0</v>
      </c>
      <c r="G57" s="32"/>
    </row>
    <row r="58" spans="1:7" s="17" customFormat="1" ht="12.75" customHeight="1">
      <c r="A58" s="31"/>
      <c r="B58" s="31"/>
      <c r="C58" s="13" t="s">
        <v>18</v>
      </c>
      <c r="D58" s="13">
        <v>9</v>
      </c>
      <c r="E58" s="18">
        <v>0</v>
      </c>
      <c r="F58" s="16">
        <f t="shared" si="2"/>
        <v>0</v>
      </c>
      <c r="G58" s="32"/>
    </row>
    <row r="59" spans="1:7" s="17" customFormat="1" ht="12.75" customHeight="1">
      <c r="A59" s="31"/>
      <c r="B59" s="31"/>
      <c r="C59" s="13" t="s">
        <v>19</v>
      </c>
      <c r="D59" s="13">
        <v>1</v>
      </c>
      <c r="E59" s="18">
        <v>1</v>
      </c>
      <c r="F59" s="16">
        <f t="shared" si="2"/>
        <v>1</v>
      </c>
      <c r="G59" s="32"/>
    </row>
    <row r="60" spans="1:7" s="17" customFormat="1" ht="12.75" customHeight="1">
      <c r="A60" s="31"/>
      <c r="B60" s="31"/>
      <c r="C60" s="13" t="s">
        <v>19</v>
      </c>
      <c r="D60" s="13">
        <v>4</v>
      </c>
      <c r="E60" s="18">
        <v>2</v>
      </c>
      <c r="F60" s="16">
        <f t="shared" si="2"/>
        <v>2</v>
      </c>
      <c r="G60" s="32"/>
    </row>
    <row r="61" spans="1:7" s="17" customFormat="1" ht="12.75" customHeight="1">
      <c r="A61" s="31"/>
      <c r="B61" s="31"/>
      <c r="C61" s="13" t="s">
        <v>19</v>
      </c>
      <c r="D61" s="13">
        <v>7</v>
      </c>
      <c r="E61" s="18">
        <v>3</v>
      </c>
      <c r="F61" s="16">
        <f t="shared" si="2"/>
        <v>3</v>
      </c>
      <c r="G61" s="32"/>
    </row>
    <row r="62" spans="1:7" s="17" customFormat="1" ht="12.75" customHeight="1">
      <c r="A62" s="31"/>
      <c r="B62" s="31"/>
      <c r="C62" s="13" t="s">
        <v>19</v>
      </c>
      <c r="D62" s="13">
        <v>9</v>
      </c>
      <c r="E62" s="18">
        <v>1</v>
      </c>
      <c r="F62" s="16">
        <f t="shared" si="2"/>
        <v>1</v>
      </c>
      <c r="G62" s="32"/>
    </row>
    <row r="63" spans="1:7" s="17" customFormat="1" ht="12.75" customHeight="1">
      <c r="A63" s="31"/>
      <c r="B63" s="31"/>
      <c r="C63" s="13" t="s">
        <v>19</v>
      </c>
      <c r="D63" s="13">
        <v>10</v>
      </c>
      <c r="E63" s="18">
        <v>0</v>
      </c>
      <c r="F63" s="16">
        <f t="shared" si="2"/>
        <v>0</v>
      </c>
      <c r="G63" s="32"/>
    </row>
    <row r="64" spans="1:7" s="17" customFormat="1" ht="12.75" customHeight="1">
      <c r="A64" s="31"/>
      <c r="B64" s="33" t="s">
        <v>10</v>
      </c>
      <c r="C64" s="33"/>
      <c r="D64" s="33"/>
      <c r="E64" s="11">
        <f>SUM(E43:E63)</f>
        <v>9</v>
      </c>
      <c r="F64" s="11">
        <f>SUM(E64:E64)</f>
        <v>9</v>
      </c>
      <c r="G64" s="11">
        <f>G43</f>
        <v>9</v>
      </c>
    </row>
    <row r="65" spans="1:7" s="17" customFormat="1" ht="12.75" customHeight="1">
      <c r="A65" s="31" t="s">
        <v>23</v>
      </c>
      <c r="B65" s="31" t="s">
        <v>24</v>
      </c>
      <c r="C65" s="13" t="s">
        <v>16</v>
      </c>
      <c r="D65" s="13">
        <v>7</v>
      </c>
      <c r="E65" s="18">
        <v>0</v>
      </c>
      <c r="F65" s="16">
        <f t="shared" ref="F65:F70" si="3">E65</f>
        <v>0</v>
      </c>
      <c r="G65" s="34">
        <f>SUM(F65:F69)</f>
        <v>1</v>
      </c>
    </row>
    <row r="66" spans="1:7" s="17" customFormat="1" ht="12.75" customHeight="1">
      <c r="A66" s="31"/>
      <c r="B66" s="31"/>
      <c r="C66" s="13" t="s">
        <v>17</v>
      </c>
      <c r="D66" s="13">
        <v>1</v>
      </c>
      <c r="E66" s="18">
        <v>0</v>
      </c>
      <c r="F66" s="16">
        <f t="shared" si="3"/>
        <v>0</v>
      </c>
      <c r="G66" s="34"/>
    </row>
    <row r="67" spans="1:7" s="17" customFormat="1" ht="12.75" customHeight="1">
      <c r="A67" s="31"/>
      <c r="B67" s="31"/>
      <c r="C67" s="13" t="s">
        <v>18</v>
      </c>
      <c r="D67" s="13">
        <v>1</v>
      </c>
      <c r="E67" s="18">
        <v>0</v>
      </c>
      <c r="F67" s="16">
        <f t="shared" si="3"/>
        <v>0</v>
      </c>
      <c r="G67" s="34"/>
    </row>
    <row r="68" spans="1:7" s="17" customFormat="1" ht="12.75" customHeight="1">
      <c r="A68" s="31"/>
      <c r="B68" s="31"/>
      <c r="C68" s="13" t="s">
        <v>19</v>
      </c>
      <c r="D68" s="13">
        <v>1</v>
      </c>
      <c r="E68" s="18">
        <v>0</v>
      </c>
      <c r="F68" s="16">
        <f t="shared" si="3"/>
        <v>0</v>
      </c>
      <c r="G68" s="34"/>
    </row>
    <row r="69" spans="1:7" s="17" customFormat="1" ht="12.75" customHeight="1">
      <c r="A69" s="31"/>
      <c r="B69" s="31"/>
      <c r="C69" s="13" t="s">
        <v>19</v>
      </c>
      <c r="D69" s="13">
        <v>10</v>
      </c>
      <c r="E69" s="18">
        <v>1</v>
      </c>
      <c r="F69" s="16">
        <f t="shared" si="3"/>
        <v>1</v>
      </c>
      <c r="G69" s="34"/>
    </row>
    <row r="70" spans="1:7" s="17" customFormat="1" ht="12.75" customHeight="1">
      <c r="A70" s="31"/>
      <c r="B70" s="31"/>
      <c r="C70" s="13" t="s">
        <v>19</v>
      </c>
      <c r="D70" s="13">
        <v>2</v>
      </c>
      <c r="E70" s="18">
        <v>1</v>
      </c>
      <c r="F70" s="16">
        <f t="shared" si="3"/>
        <v>1</v>
      </c>
      <c r="G70" s="34"/>
    </row>
    <row r="71" spans="1:7" s="17" customFormat="1" ht="12.75" customHeight="1">
      <c r="A71" s="31"/>
      <c r="B71" s="33" t="s">
        <v>10</v>
      </c>
      <c r="C71" s="33"/>
      <c r="D71" s="33"/>
      <c r="E71" s="11">
        <f>SUM(E65:E70)</f>
        <v>2</v>
      </c>
      <c r="F71" s="11">
        <f>SUM(E71:E71)</f>
        <v>2</v>
      </c>
      <c r="G71" s="11">
        <f>G65</f>
        <v>1</v>
      </c>
    </row>
    <row r="72" spans="1:7" s="17" customFormat="1" ht="12.75" customHeight="1">
      <c r="A72" s="31" t="s">
        <v>25</v>
      </c>
      <c r="B72" s="31" t="s">
        <v>12</v>
      </c>
      <c r="C72" s="13" t="s">
        <v>13</v>
      </c>
      <c r="D72" s="13">
        <v>8</v>
      </c>
      <c r="E72" s="18">
        <v>0</v>
      </c>
      <c r="F72" s="16">
        <f t="shared" ref="F72:F78" si="4">E72</f>
        <v>0</v>
      </c>
      <c r="G72" s="32">
        <f>SUM(F72:F78)</f>
        <v>3</v>
      </c>
    </row>
    <row r="73" spans="1:7" s="17" customFormat="1" ht="12.75" customHeight="1">
      <c r="A73" s="31"/>
      <c r="B73" s="31"/>
      <c r="C73" s="13" t="s">
        <v>14</v>
      </c>
      <c r="D73" s="13">
        <v>5</v>
      </c>
      <c r="E73" s="18">
        <v>0</v>
      </c>
      <c r="F73" s="16">
        <f t="shared" si="4"/>
        <v>0</v>
      </c>
      <c r="G73" s="32"/>
    </row>
    <row r="74" spans="1:7" s="17" customFormat="1" ht="12.75" customHeight="1">
      <c r="A74" s="31"/>
      <c r="B74" s="31"/>
      <c r="C74" s="13" t="s">
        <v>14</v>
      </c>
      <c r="D74" s="13">
        <v>6</v>
      </c>
      <c r="E74" s="18">
        <v>0</v>
      </c>
      <c r="F74" s="16">
        <f t="shared" si="4"/>
        <v>0</v>
      </c>
      <c r="G74" s="32"/>
    </row>
    <row r="75" spans="1:7" s="17" customFormat="1" ht="12.75" customHeight="1">
      <c r="A75" s="31"/>
      <c r="B75" s="31"/>
      <c r="C75" s="13" t="s">
        <v>15</v>
      </c>
      <c r="D75" s="13">
        <v>6</v>
      </c>
      <c r="E75" s="18">
        <v>0</v>
      </c>
      <c r="F75" s="16">
        <f t="shared" si="4"/>
        <v>0</v>
      </c>
      <c r="G75" s="32"/>
    </row>
    <row r="76" spans="1:7" s="17" customFormat="1" ht="12.75" customHeight="1">
      <c r="A76" s="31"/>
      <c r="B76" s="31"/>
      <c r="C76" s="13" t="s">
        <v>15</v>
      </c>
      <c r="D76" s="13">
        <v>8</v>
      </c>
      <c r="E76" s="18">
        <v>1</v>
      </c>
      <c r="F76" s="16">
        <f t="shared" si="4"/>
        <v>1</v>
      </c>
      <c r="G76" s="32"/>
    </row>
    <row r="77" spans="1:7" s="17" customFormat="1" ht="12.75" customHeight="1">
      <c r="A77" s="31"/>
      <c r="B77" s="31"/>
      <c r="C77" s="13" t="s">
        <v>15</v>
      </c>
      <c r="D77" s="13">
        <v>9</v>
      </c>
      <c r="E77" s="18">
        <v>0</v>
      </c>
      <c r="F77" s="16">
        <f t="shared" si="4"/>
        <v>0</v>
      </c>
      <c r="G77" s="32"/>
    </row>
    <row r="78" spans="1:7" s="17" customFormat="1" ht="12.75" customHeight="1">
      <c r="A78" s="31"/>
      <c r="B78" s="31"/>
      <c r="C78" s="13" t="s">
        <v>15</v>
      </c>
      <c r="D78" s="13">
        <v>10</v>
      </c>
      <c r="E78" s="18">
        <v>2</v>
      </c>
      <c r="F78" s="16">
        <f t="shared" si="4"/>
        <v>2</v>
      </c>
      <c r="G78" s="32"/>
    </row>
    <row r="79" spans="1:7" s="17" customFormat="1" ht="12.75" customHeight="1">
      <c r="A79" s="31"/>
      <c r="B79" s="33" t="s">
        <v>10</v>
      </c>
      <c r="C79" s="33"/>
      <c r="D79" s="33"/>
      <c r="E79" s="11">
        <f>SUM(E72:E78)</f>
        <v>3</v>
      </c>
      <c r="F79" s="11">
        <f>SUM(E79:E79)</f>
        <v>3</v>
      </c>
      <c r="G79" s="11">
        <f>G72</f>
        <v>3</v>
      </c>
    </row>
    <row r="80" spans="1:7" s="17" customFormat="1" ht="12.75" customHeight="1">
      <c r="A80" s="31" t="s">
        <v>26</v>
      </c>
      <c r="B80" s="31" t="s">
        <v>12</v>
      </c>
      <c r="C80" s="13" t="s">
        <v>13</v>
      </c>
      <c r="D80" s="13">
        <v>8</v>
      </c>
      <c r="E80" s="18">
        <v>0</v>
      </c>
      <c r="F80" s="16">
        <f t="shared" ref="F80:F88" si="5">E80</f>
        <v>0</v>
      </c>
      <c r="G80" s="32">
        <f>SUM(F80:F88)</f>
        <v>4</v>
      </c>
    </row>
    <row r="81" spans="1:7" s="17" customFormat="1" ht="12.75" customHeight="1">
      <c r="A81" s="31"/>
      <c r="B81" s="31"/>
      <c r="C81" s="13" t="s">
        <v>14</v>
      </c>
      <c r="D81" s="13">
        <v>5</v>
      </c>
      <c r="E81" s="18">
        <v>0</v>
      </c>
      <c r="F81" s="16">
        <f t="shared" si="5"/>
        <v>0</v>
      </c>
      <c r="G81" s="32"/>
    </row>
    <row r="82" spans="1:7" s="17" customFormat="1" ht="12.75" customHeight="1">
      <c r="A82" s="31"/>
      <c r="B82" s="31"/>
      <c r="C82" s="13" t="s">
        <v>14</v>
      </c>
      <c r="D82" s="13">
        <v>6</v>
      </c>
      <c r="E82" s="18">
        <v>0</v>
      </c>
      <c r="F82" s="16">
        <f t="shared" si="5"/>
        <v>0</v>
      </c>
      <c r="G82" s="32"/>
    </row>
    <row r="83" spans="1:7" s="17" customFormat="1" ht="12.75" customHeight="1">
      <c r="A83" s="31"/>
      <c r="B83" s="31"/>
      <c r="C83" s="13" t="s">
        <v>15</v>
      </c>
      <c r="D83" s="13">
        <v>6</v>
      </c>
      <c r="E83" s="18">
        <v>0</v>
      </c>
      <c r="F83" s="16">
        <f t="shared" si="5"/>
        <v>0</v>
      </c>
      <c r="G83" s="32"/>
    </row>
    <row r="84" spans="1:7" s="17" customFormat="1" ht="12.75" customHeight="1">
      <c r="A84" s="31"/>
      <c r="B84" s="31"/>
      <c r="C84" s="13" t="s">
        <v>15</v>
      </c>
      <c r="D84" s="13">
        <v>9</v>
      </c>
      <c r="E84" s="18">
        <v>0</v>
      </c>
      <c r="F84" s="16">
        <f t="shared" si="5"/>
        <v>0</v>
      </c>
      <c r="G84" s="32"/>
    </row>
    <row r="85" spans="1:7" s="17" customFormat="1" ht="12.75" customHeight="1">
      <c r="A85" s="31"/>
      <c r="B85" s="31"/>
      <c r="C85" s="13" t="s">
        <v>15</v>
      </c>
      <c r="D85" s="13">
        <v>10</v>
      </c>
      <c r="E85" s="18">
        <v>0</v>
      </c>
      <c r="F85" s="16">
        <f t="shared" si="5"/>
        <v>0</v>
      </c>
      <c r="G85" s="32"/>
    </row>
    <row r="86" spans="1:7" s="17" customFormat="1" ht="12.75" customHeight="1">
      <c r="A86" s="31"/>
      <c r="B86" s="31"/>
      <c r="C86" s="13" t="s">
        <v>16</v>
      </c>
      <c r="D86" s="13">
        <v>7</v>
      </c>
      <c r="E86" s="18">
        <v>0</v>
      </c>
      <c r="F86" s="16">
        <f t="shared" si="5"/>
        <v>0</v>
      </c>
      <c r="G86" s="32"/>
    </row>
    <row r="87" spans="1:7" s="17" customFormat="1" ht="12.75" customHeight="1">
      <c r="A87" s="31"/>
      <c r="B87" s="31"/>
      <c r="C87" s="13" t="s">
        <v>16</v>
      </c>
      <c r="D87" s="13">
        <v>9</v>
      </c>
      <c r="E87" s="18">
        <v>1</v>
      </c>
      <c r="F87" s="16">
        <f t="shared" si="5"/>
        <v>1</v>
      </c>
      <c r="G87" s="32"/>
    </row>
    <row r="88" spans="1:7" s="17" customFormat="1" ht="12.75" customHeight="1">
      <c r="A88" s="31"/>
      <c r="B88" s="31"/>
      <c r="C88" s="13" t="s">
        <v>16</v>
      </c>
      <c r="D88" s="13">
        <v>10</v>
      </c>
      <c r="E88" s="18">
        <v>3</v>
      </c>
      <c r="F88" s="16">
        <f t="shared" si="5"/>
        <v>3</v>
      </c>
      <c r="G88" s="32"/>
    </row>
    <row r="89" spans="1:7" s="17" customFormat="1" ht="12.75" customHeight="1">
      <c r="A89" s="31"/>
      <c r="B89" s="33" t="s">
        <v>10</v>
      </c>
      <c r="C89" s="33"/>
      <c r="D89" s="33"/>
      <c r="E89" s="11">
        <f>SUM(E80:E88)</f>
        <v>4</v>
      </c>
      <c r="F89" s="11">
        <f>SUM(E89:E89)</f>
        <v>4</v>
      </c>
      <c r="G89" s="11">
        <f>G80</f>
        <v>4</v>
      </c>
    </row>
    <row r="90" spans="1:7" s="17" customFormat="1" ht="12.75" customHeight="1">
      <c r="A90" s="31" t="s">
        <v>27</v>
      </c>
      <c r="B90" s="31" t="s">
        <v>12</v>
      </c>
      <c r="C90" s="13" t="s">
        <v>15</v>
      </c>
      <c r="D90" s="13">
        <v>6</v>
      </c>
      <c r="E90" s="18">
        <v>0</v>
      </c>
      <c r="F90" s="16">
        <f t="shared" ref="F90:F105" si="6">E90</f>
        <v>0</v>
      </c>
      <c r="G90" s="32">
        <f>SUM(F90:F105)</f>
        <v>3</v>
      </c>
    </row>
    <row r="91" spans="1:7" s="17" customFormat="1" ht="12.75" customHeight="1">
      <c r="A91" s="31"/>
      <c r="B91" s="31"/>
      <c r="C91" s="13" t="s">
        <v>15</v>
      </c>
      <c r="D91" s="13">
        <v>9</v>
      </c>
      <c r="E91" s="18">
        <v>0</v>
      </c>
      <c r="F91" s="16">
        <f t="shared" si="6"/>
        <v>0</v>
      </c>
      <c r="G91" s="32"/>
    </row>
    <row r="92" spans="1:7" s="17" customFormat="1" ht="12.75" customHeight="1">
      <c r="A92" s="31"/>
      <c r="B92" s="31"/>
      <c r="C92" s="13" t="s">
        <v>16</v>
      </c>
      <c r="D92" s="13">
        <v>6</v>
      </c>
      <c r="E92" s="18">
        <v>0</v>
      </c>
      <c r="F92" s="16">
        <f t="shared" si="6"/>
        <v>0</v>
      </c>
      <c r="G92" s="32"/>
    </row>
    <row r="93" spans="1:7" s="17" customFormat="1" ht="12.75" customHeight="1">
      <c r="A93" s="31"/>
      <c r="B93" s="31"/>
      <c r="C93" s="13" t="s">
        <v>16</v>
      </c>
      <c r="D93" s="13">
        <v>7</v>
      </c>
      <c r="E93" s="18">
        <v>0</v>
      </c>
      <c r="F93" s="16">
        <f t="shared" si="6"/>
        <v>0</v>
      </c>
      <c r="G93" s="32"/>
    </row>
    <row r="94" spans="1:7" s="17" customFormat="1" ht="12.75" customHeight="1">
      <c r="A94" s="31"/>
      <c r="B94" s="31"/>
      <c r="C94" s="13" t="s">
        <v>16</v>
      </c>
      <c r="D94" s="13">
        <v>10</v>
      </c>
      <c r="E94" s="18">
        <v>0</v>
      </c>
      <c r="F94" s="16">
        <f t="shared" si="6"/>
        <v>0</v>
      </c>
      <c r="G94" s="32"/>
    </row>
    <row r="95" spans="1:7" s="17" customFormat="1" ht="12.75" customHeight="1">
      <c r="A95" s="31"/>
      <c r="B95" s="31"/>
      <c r="C95" s="13" t="s">
        <v>17</v>
      </c>
      <c r="D95" s="13">
        <v>1</v>
      </c>
      <c r="E95" s="18">
        <v>0</v>
      </c>
      <c r="F95" s="16">
        <f t="shared" si="6"/>
        <v>0</v>
      </c>
      <c r="G95" s="32"/>
    </row>
    <row r="96" spans="1:7" s="17" customFormat="1" ht="12.75" customHeight="1">
      <c r="A96" s="31"/>
      <c r="B96" s="31"/>
      <c r="C96" s="13" t="s">
        <v>17</v>
      </c>
      <c r="D96" s="13">
        <v>5</v>
      </c>
      <c r="E96" s="18">
        <v>0</v>
      </c>
      <c r="F96" s="16">
        <f t="shared" si="6"/>
        <v>0</v>
      </c>
      <c r="G96" s="32"/>
    </row>
    <row r="97" spans="1:7" s="17" customFormat="1" ht="12.75" customHeight="1">
      <c r="A97" s="31"/>
      <c r="B97" s="31"/>
      <c r="C97" s="13" t="s">
        <v>17</v>
      </c>
      <c r="D97" s="13">
        <v>6</v>
      </c>
      <c r="E97" s="18">
        <v>1</v>
      </c>
      <c r="F97" s="16">
        <f t="shared" si="6"/>
        <v>1</v>
      </c>
      <c r="G97" s="32"/>
    </row>
    <row r="98" spans="1:7" s="17" customFormat="1" ht="12.75" customHeight="1">
      <c r="A98" s="31"/>
      <c r="B98" s="31"/>
      <c r="C98" s="13" t="s">
        <v>17</v>
      </c>
      <c r="D98" s="13">
        <v>7</v>
      </c>
      <c r="E98" s="18">
        <v>0</v>
      </c>
      <c r="F98" s="16">
        <f t="shared" si="6"/>
        <v>0</v>
      </c>
      <c r="G98" s="32"/>
    </row>
    <row r="99" spans="1:7" s="17" customFormat="1" ht="12.75" customHeight="1">
      <c r="A99" s="31"/>
      <c r="B99" s="31"/>
      <c r="C99" s="13" t="s">
        <v>17</v>
      </c>
      <c r="D99" s="13">
        <v>8</v>
      </c>
      <c r="E99" s="18">
        <v>0</v>
      </c>
      <c r="F99" s="16">
        <f t="shared" si="6"/>
        <v>0</v>
      </c>
      <c r="G99" s="32"/>
    </row>
    <row r="100" spans="1:7" s="17" customFormat="1" ht="12.75" customHeight="1">
      <c r="A100" s="31"/>
      <c r="B100" s="31"/>
      <c r="C100" s="13" t="s">
        <v>18</v>
      </c>
      <c r="D100" s="13">
        <v>1</v>
      </c>
      <c r="E100" s="18">
        <v>0</v>
      </c>
      <c r="F100" s="16">
        <f t="shared" si="6"/>
        <v>0</v>
      </c>
      <c r="G100" s="32"/>
    </row>
    <row r="101" spans="1:7" s="17" customFormat="1" ht="12.75" customHeight="1">
      <c r="A101" s="31"/>
      <c r="B101" s="31"/>
      <c r="C101" s="13" t="s">
        <v>18</v>
      </c>
      <c r="D101" s="13">
        <v>4</v>
      </c>
      <c r="E101" s="18">
        <v>0</v>
      </c>
      <c r="F101" s="16">
        <f t="shared" si="6"/>
        <v>0</v>
      </c>
      <c r="G101" s="32"/>
    </row>
    <row r="102" spans="1:7" s="17" customFormat="1" ht="12.75" customHeight="1">
      <c r="A102" s="31"/>
      <c r="B102" s="31"/>
      <c r="C102" s="13" t="s">
        <v>18</v>
      </c>
      <c r="D102" s="13">
        <v>5</v>
      </c>
      <c r="E102" s="18">
        <v>0</v>
      </c>
      <c r="F102" s="16">
        <f t="shared" si="6"/>
        <v>0</v>
      </c>
      <c r="G102" s="32"/>
    </row>
    <row r="103" spans="1:7" s="17" customFormat="1" ht="12.75" customHeight="1">
      <c r="A103" s="31"/>
      <c r="B103" s="31"/>
      <c r="C103" s="13" t="s">
        <v>18</v>
      </c>
      <c r="D103" s="13">
        <v>8</v>
      </c>
      <c r="E103" s="18">
        <v>0</v>
      </c>
      <c r="F103" s="16">
        <f t="shared" si="6"/>
        <v>0</v>
      </c>
      <c r="G103" s="32"/>
    </row>
    <row r="104" spans="1:7" s="17" customFormat="1" ht="12.75" customHeight="1">
      <c r="A104" s="31"/>
      <c r="B104" s="31"/>
      <c r="C104" s="13" t="s">
        <v>19</v>
      </c>
      <c r="D104" s="13">
        <v>1</v>
      </c>
      <c r="E104" s="18">
        <v>1</v>
      </c>
      <c r="F104" s="16">
        <f t="shared" si="6"/>
        <v>1</v>
      </c>
      <c r="G104" s="32"/>
    </row>
    <row r="105" spans="1:7" s="17" customFormat="1" ht="12.75" customHeight="1">
      <c r="A105" s="31"/>
      <c r="B105" s="31"/>
      <c r="C105" s="13" t="s">
        <v>19</v>
      </c>
      <c r="D105" s="13">
        <v>8</v>
      </c>
      <c r="E105" s="18">
        <v>1</v>
      </c>
      <c r="F105" s="16">
        <f t="shared" si="6"/>
        <v>1</v>
      </c>
      <c r="G105" s="32"/>
    </row>
    <row r="106" spans="1:7" s="17" customFormat="1" ht="12.75" customHeight="1">
      <c r="A106" s="31"/>
      <c r="B106" s="33" t="s">
        <v>10</v>
      </c>
      <c r="C106" s="33"/>
      <c r="D106" s="33"/>
      <c r="E106" s="11">
        <f>SUM(E90:E105)</f>
        <v>3</v>
      </c>
      <c r="F106" s="11">
        <f>SUM(E106:E106)</f>
        <v>3</v>
      </c>
      <c r="G106" s="11">
        <f>G90</f>
        <v>3</v>
      </c>
    </row>
    <row r="107" spans="1:7" s="17" customFormat="1" ht="12.75" customHeight="1">
      <c r="A107" s="31" t="s">
        <v>28</v>
      </c>
      <c r="B107" s="31" t="s">
        <v>12</v>
      </c>
      <c r="C107" s="13" t="s">
        <v>13</v>
      </c>
      <c r="D107" s="13">
        <v>8</v>
      </c>
      <c r="E107" s="18">
        <v>0</v>
      </c>
      <c r="F107" s="16">
        <f t="shared" ref="F107:F122" si="7">E107</f>
        <v>0</v>
      </c>
      <c r="G107" s="32">
        <f>SUM(F107:F124)</f>
        <v>2</v>
      </c>
    </row>
    <row r="108" spans="1:7" s="17" customFormat="1" ht="12.75" customHeight="1">
      <c r="A108" s="31"/>
      <c r="B108" s="31"/>
      <c r="C108" s="13" t="s">
        <v>13</v>
      </c>
      <c r="D108" s="13">
        <v>10</v>
      </c>
      <c r="E108" s="18">
        <v>0</v>
      </c>
      <c r="F108" s="16">
        <f t="shared" si="7"/>
        <v>0</v>
      </c>
      <c r="G108" s="32"/>
    </row>
    <row r="109" spans="1:7" s="17" customFormat="1" ht="12.75" customHeight="1">
      <c r="A109" s="31"/>
      <c r="B109" s="31"/>
      <c r="C109" s="13" t="s">
        <v>14</v>
      </c>
      <c r="D109" s="13">
        <v>5</v>
      </c>
      <c r="E109" s="18">
        <v>0</v>
      </c>
      <c r="F109" s="16">
        <f t="shared" si="7"/>
        <v>0</v>
      </c>
      <c r="G109" s="32"/>
    </row>
    <row r="110" spans="1:7" s="17" customFormat="1" ht="12.75" customHeight="1">
      <c r="A110" s="31"/>
      <c r="B110" s="31"/>
      <c r="C110" s="13" t="s">
        <v>14</v>
      </c>
      <c r="D110" s="13">
        <v>6</v>
      </c>
      <c r="E110" s="18">
        <v>0</v>
      </c>
      <c r="F110" s="16">
        <f t="shared" si="7"/>
        <v>0</v>
      </c>
      <c r="G110" s="32"/>
    </row>
    <row r="111" spans="1:7" s="17" customFormat="1" ht="12.75" customHeight="1">
      <c r="A111" s="31"/>
      <c r="B111" s="31"/>
      <c r="C111" s="13" t="s">
        <v>14</v>
      </c>
      <c r="D111" s="13">
        <v>7</v>
      </c>
      <c r="E111" s="18">
        <v>0</v>
      </c>
      <c r="F111" s="16">
        <f t="shared" si="7"/>
        <v>0</v>
      </c>
      <c r="G111" s="32"/>
    </row>
    <row r="112" spans="1:7" s="17" customFormat="1" ht="12.75" customHeight="1">
      <c r="A112" s="31"/>
      <c r="B112" s="31"/>
      <c r="C112" s="13" t="s">
        <v>14</v>
      </c>
      <c r="D112" s="13">
        <v>8</v>
      </c>
      <c r="E112" s="18">
        <v>0</v>
      </c>
      <c r="F112" s="16">
        <f t="shared" si="7"/>
        <v>0</v>
      </c>
      <c r="G112" s="32"/>
    </row>
    <row r="113" spans="1:7" s="17" customFormat="1" ht="12.75" customHeight="1">
      <c r="A113" s="31"/>
      <c r="B113" s="31"/>
      <c r="C113" s="13" t="s">
        <v>15</v>
      </c>
      <c r="D113" s="13">
        <v>6</v>
      </c>
      <c r="E113" s="18">
        <v>0</v>
      </c>
      <c r="F113" s="16">
        <f t="shared" si="7"/>
        <v>0</v>
      </c>
      <c r="G113" s="32"/>
    </row>
    <row r="114" spans="1:7" s="17" customFormat="1" ht="12.75" customHeight="1">
      <c r="A114" s="31"/>
      <c r="B114" s="31"/>
      <c r="C114" s="13" t="s">
        <v>16</v>
      </c>
      <c r="D114" s="13">
        <v>1</v>
      </c>
      <c r="E114" s="18">
        <v>0</v>
      </c>
      <c r="F114" s="16">
        <f t="shared" si="7"/>
        <v>0</v>
      </c>
      <c r="G114" s="32"/>
    </row>
    <row r="115" spans="1:7" s="17" customFormat="1" ht="12.75" customHeight="1">
      <c r="A115" s="31"/>
      <c r="B115" s="31"/>
      <c r="C115" s="13" t="s">
        <v>16</v>
      </c>
      <c r="D115" s="13">
        <v>2</v>
      </c>
      <c r="E115" s="18">
        <v>0</v>
      </c>
      <c r="F115" s="16">
        <f t="shared" si="7"/>
        <v>0</v>
      </c>
      <c r="G115" s="32"/>
    </row>
    <row r="116" spans="1:7" s="17" customFormat="1" ht="12.75" customHeight="1">
      <c r="A116" s="31"/>
      <c r="B116" s="31"/>
      <c r="C116" s="13" t="s">
        <v>16</v>
      </c>
      <c r="D116" s="13">
        <v>7</v>
      </c>
      <c r="E116" s="18">
        <v>0</v>
      </c>
      <c r="F116" s="16">
        <f t="shared" si="7"/>
        <v>0</v>
      </c>
      <c r="G116" s="32"/>
    </row>
    <row r="117" spans="1:7" s="17" customFormat="1" ht="12.75" customHeight="1">
      <c r="A117" s="31"/>
      <c r="B117" s="31"/>
      <c r="C117" s="13" t="s">
        <v>17</v>
      </c>
      <c r="D117" s="13">
        <v>1</v>
      </c>
      <c r="E117" s="18">
        <v>0</v>
      </c>
      <c r="F117" s="16">
        <f t="shared" si="7"/>
        <v>0</v>
      </c>
      <c r="G117" s="32"/>
    </row>
    <row r="118" spans="1:7" s="17" customFormat="1" ht="12.75" customHeight="1">
      <c r="A118" s="31"/>
      <c r="B118" s="31"/>
      <c r="C118" s="13" t="s">
        <v>18</v>
      </c>
      <c r="D118" s="13">
        <v>1</v>
      </c>
      <c r="E118" s="18">
        <v>0</v>
      </c>
      <c r="F118" s="16">
        <f t="shared" si="7"/>
        <v>0</v>
      </c>
      <c r="G118" s="32"/>
    </row>
    <row r="119" spans="1:7" s="17" customFormat="1" ht="12.75" customHeight="1">
      <c r="A119" s="31"/>
      <c r="B119" s="31"/>
      <c r="C119" s="13" t="s">
        <v>18</v>
      </c>
      <c r="D119" s="13">
        <v>10</v>
      </c>
      <c r="E119" s="18">
        <v>0</v>
      </c>
      <c r="F119" s="16">
        <f t="shared" si="7"/>
        <v>0</v>
      </c>
      <c r="G119" s="32"/>
    </row>
    <row r="120" spans="1:7" s="17" customFormat="1" ht="12.75" customHeight="1">
      <c r="A120" s="31"/>
      <c r="B120" s="31"/>
      <c r="C120" s="13" t="s">
        <v>19</v>
      </c>
      <c r="D120" s="13">
        <v>1</v>
      </c>
      <c r="E120" s="18">
        <v>0</v>
      </c>
      <c r="F120" s="16">
        <f t="shared" si="7"/>
        <v>0</v>
      </c>
      <c r="G120" s="32"/>
    </row>
    <row r="121" spans="1:7" s="17" customFormat="1" ht="12.75" customHeight="1">
      <c r="A121" s="31"/>
      <c r="B121" s="31"/>
      <c r="C121" s="13" t="s">
        <v>19</v>
      </c>
      <c r="D121" s="13">
        <v>4</v>
      </c>
      <c r="E121" s="18">
        <v>0</v>
      </c>
      <c r="F121" s="16">
        <f t="shared" si="7"/>
        <v>0</v>
      </c>
      <c r="G121" s="32"/>
    </row>
    <row r="122" spans="1:7" s="17" customFormat="1" ht="12.75" customHeight="1">
      <c r="A122" s="31"/>
      <c r="B122" s="31"/>
      <c r="C122" s="13" t="s">
        <v>19</v>
      </c>
      <c r="D122" s="13">
        <v>7</v>
      </c>
      <c r="E122" s="18">
        <v>0</v>
      </c>
      <c r="F122" s="16">
        <f t="shared" si="7"/>
        <v>0</v>
      </c>
      <c r="G122" s="32"/>
    </row>
    <row r="123" spans="1:7" s="17" customFormat="1" ht="12.75" customHeight="1">
      <c r="A123" s="31"/>
      <c r="B123" s="31"/>
      <c r="C123" s="13" t="s">
        <v>19</v>
      </c>
      <c r="D123" s="13">
        <v>8</v>
      </c>
      <c r="E123" s="18">
        <v>0</v>
      </c>
      <c r="F123" s="16"/>
      <c r="G123" s="32"/>
    </row>
    <row r="124" spans="1:7" s="17" customFormat="1" ht="12.75" customHeight="1">
      <c r="A124" s="31"/>
      <c r="B124" s="31"/>
      <c r="C124" s="13" t="s">
        <v>19</v>
      </c>
      <c r="D124" s="13">
        <v>10</v>
      </c>
      <c r="E124" s="18">
        <v>2</v>
      </c>
      <c r="F124" s="16">
        <f>E124</f>
        <v>2</v>
      </c>
      <c r="G124" s="32"/>
    </row>
    <row r="125" spans="1:7" s="17" customFormat="1" ht="12.75" customHeight="1">
      <c r="A125" s="31"/>
      <c r="B125" s="33" t="s">
        <v>10</v>
      </c>
      <c r="C125" s="33"/>
      <c r="D125" s="33"/>
      <c r="E125" s="11">
        <f>SUM(E107:E124)</f>
        <v>2</v>
      </c>
      <c r="F125" s="11">
        <f>SUM(E125:E125)</f>
        <v>2</v>
      </c>
      <c r="G125" s="11">
        <f>G107</f>
        <v>2</v>
      </c>
    </row>
    <row r="126" spans="1:7" s="17" customFormat="1" ht="12.75" customHeight="1">
      <c r="A126" s="31" t="s">
        <v>29</v>
      </c>
      <c r="B126" s="31" t="s">
        <v>12</v>
      </c>
      <c r="C126" s="13" t="s">
        <v>14</v>
      </c>
      <c r="D126" s="13">
        <v>1</v>
      </c>
      <c r="E126" s="18">
        <v>0</v>
      </c>
      <c r="F126" s="16">
        <f t="shared" ref="F126:F161" si="8">E126</f>
        <v>0</v>
      </c>
      <c r="G126" s="32">
        <f>SUM(F126:F161)</f>
        <v>51</v>
      </c>
    </row>
    <row r="127" spans="1:7" s="17" customFormat="1" ht="12.75" customHeight="1">
      <c r="A127" s="31"/>
      <c r="B127" s="31"/>
      <c r="C127" s="13" t="s">
        <v>15</v>
      </c>
      <c r="D127" s="13">
        <v>4</v>
      </c>
      <c r="E127" s="18">
        <v>0</v>
      </c>
      <c r="F127" s="16">
        <f t="shared" si="8"/>
        <v>0</v>
      </c>
      <c r="G127" s="32"/>
    </row>
    <row r="128" spans="1:7" s="17" customFormat="1" ht="12.75" customHeight="1">
      <c r="A128" s="31"/>
      <c r="B128" s="31"/>
      <c r="C128" s="13" t="s">
        <v>15</v>
      </c>
      <c r="D128" s="13">
        <v>7</v>
      </c>
      <c r="E128" s="18">
        <v>0</v>
      </c>
      <c r="F128" s="16">
        <f t="shared" si="8"/>
        <v>0</v>
      </c>
      <c r="G128" s="32"/>
    </row>
    <row r="129" spans="1:7" s="17" customFormat="1" ht="12.75" customHeight="1">
      <c r="A129" s="31"/>
      <c r="B129" s="31"/>
      <c r="C129" s="13" t="s">
        <v>15</v>
      </c>
      <c r="D129" s="13">
        <v>10</v>
      </c>
      <c r="E129" s="18">
        <v>0</v>
      </c>
      <c r="F129" s="16">
        <f t="shared" si="8"/>
        <v>0</v>
      </c>
      <c r="G129" s="32"/>
    </row>
    <row r="130" spans="1:7" s="17" customFormat="1" ht="12.75" customHeight="1">
      <c r="A130" s="31"/>
      <c r="B130" s="31"/>
      <c r="C130" s="13" t="s">
        <v>16</v>
      </c>
      <c r="D130" s="13">
        <v>2</v>
      </c>
      <c r="E130" s="18">
        <v>0</v>
      </c>
      <c r="F130" s="16">
        <f t="shared" si="8"/>
        <v>0</v>
      </c>
      <c r="G130" s="32"/>
    </row>
    <row r="131" spans="1:7" s="17" customFormat="1" ht="12.75" customHeight="1">
      <c r="A131" s="31"/>
      <c r="B131" s="31"/>
      <c r="C131" s="13" t="s">
        <v>16</v>
      </c>
      <c r="D131" s="13">
        <v>5</v>
      </c>
      <c r="E131" s="18">
        <v>0</v>
      </c>
      <c r="F131" s="16">
        <f t="shared" si="8"/>
        <v>0</v>
      </c>
      <c r="G131" s="32"/>
    </row>
    <row r="132" spans="1:7" s="17" customFormat="1" ht="12.75" customHeight="1">
      <c r="A132" s="31"/>
      <c r="B132" s="31"/>
      <c r="C132" s="13" t="s">
        <v>16</v>
      </c>
      <c r="D132" s="13">
        <v>7</v>
      </c>
      <c r="E132" s="18">
        <v>0</v>
      </c>
      <c r="F132" s="16">
        <f t="shared" si="8"/>
        <v>0</v>
      </c>
      <c r="G132" s="32"/>
    </row>
    <row r="133" spans="1:7" s="17" customFormat="1" ht="12.75" customHeight="1">
      <c r="A133" s="31"/>
      <c r="B133" s="31"/>
      <c r="C133" s="13" t="s">
        <v>16</v>
      </c>
      <c r="D133" s="13">
        <v>8</v>
      </c>
      <c r="E133" s="18">
        <v>0</v>
      </c>
      <c r="F133" s="16">
        <f t="shared" si="8"/>
        <v>0</v>
      </c>
      <c r="G133" s="32"/>
    </row>
    <row r="134" spans="1:7" s="17" customFormat="1" ht="12.75" customHeight="1">
      <c r="A134" s="31"/>
      <c r="B134" s="31"/>
      <c r="C134" s="13" t="s">
        <v>16</v>
      </c>
      <c r="D134" s="13">
        <v>9</v>
      </c>
      <c r="E134" s="18">
        <v>0</v>
      </c>
      <c r="F134" s="16">
        <f t="shared" si="8"/>
        <v>0</v>
      </c>
      <c r="G134" s="32"/>
    </row>
    <row r="135" spans="1:7" s="17" customFormat="1" ht="12.75" customHeight="1">
      <c r="A135" s="31"/>
      <c r="B135" s="31"/>
      <c r="C135" s="13" t="s">
        <v>16</v>
      </c>
      <c r="D135" s="13">
        <v>10</v>
      </c>
      <c r="E135" s="18">
        <v>0</v>
      </c>
      <c r="F135" s="16">
        <f t="shared" si="8"/>
        <v>0</v>
      </c>
      <c r="G135" s="32"/>
    </row>
    <row r="136" spans="1:7" s="17" customFormat="1" ht="12.75" customHeight="1">
      <c r="A136" s="31"/>
      <c r="B136" s="31"/>
      <c r="C136" s="13" t="s">
        <v>17</v>
      </c>
      <c r="D136" s="13">
        <v>1</v>
      </c>
      <c r="E136" s="18">
        <v>1</v>
      </c>
      <c r="F136" s="16">
        <f t="shared" si="8"/>
        <v>1</v>
      </c>
      <c r="G136" s="32"/>
    </row>
    <row r="137" spans="1:7" s="17" customFormat="1" ht="12.75" customHeight="1">
      <c r="A137" s="31"/>
      <c r="B137" s="31"/>
      <c r="C137" s="13" t="s">
        <v>17</v>
      </c>
      <c r="D137" s="13">
        <v>4</v>
      </c>
      <c r="E137" s="18">
        <v>3</v>
      </c>
      <c r="F137" s="16">
        <f t="shared" si="8"/>
        <v>3</v>
      </c>
      <c r="G137" s="32"/>
    </row>
    <row r="138" spans="1:7" s="17" customFormat="1" ht="12.75" customHeight="1">
      <c r="A138" s="31"/>
      <c r="B138" s="31"/>
      <c r="C138" s="13" t="s">
        <v>17</v>
      </c>
      <c r="D138" s="13">
        <v>5</v>
      </c>
      <c r="E138" s="18">
        <v>0</v>
      </c>
      <c r="F138" s="16">
        <f t="shared" si="8"/>
        <v>0</v>
      </c>
      <c r="G138" s="32"/>
    </row>
    <row r="139" spans="1:7" s="17" customFormat="1" ht="12.75" customHeight="1">
      <c r="A139" s="31"/>
      <c r="B139" s="31"/>
      <c r="C139" s="13" t="s">
        <v>17</v>
      </c>
      <c r="D139" s="13">
        <v>6</v>
      </c>
      <c r="E139" s="18">
        <v>0</v>
      </c>
      <c r="F139" s="16">
        <f t="shared" si="8"/>
        <v>0</v>
      </c>
      <c r="G139" s="32"/>
    </row>
    <row r="140" spans="1:7" s="17" customFormat="1" ht="12.75" customHeight="1">
      <c r="A140" s="31"/>
      <c r="B140" s="31"/>
      <c r="C140" s="13" t="s">
        <v>17</v>
      </c>
      <c r="D140" s="13">
        <v>7</v>
      </c>
      <c r="E140" s="18">
        <v>0</v>
      </c>
      <c r="F140" s="16">
        <f t="shared" si="8"/>
        <v>0</v>
      </c>
      <c r="G140" s="32"/>
    </row>
    <row r="141" spans="1:7" s="17" customFormat="1" ht="12.75" customHeight="1">
      <c r="A141" s="31"/>
      <c r="B141" s="31"/>
      <c r="C141" s="13" t="s">
        <v>17</v>
      </c>
      <c r="D141" s="13">
        <v>8</v>
      </c>
      <c r="E141" s="18">
        <v>0</v>
      </c>
      <c r="F141" s="16">
        <f t="shared" si="8"/>
        <v>0</v>
      </c>
      <c r="G141" s="32"/>
    </row>
    <row r="142" spans="1:7" s="17" customFormat="1" ht="12.75" customHeight="1">
      <c r="A142" s="31"/>
      <c r="B142" s="31"/>
      <c r="C142" s="13" t="s">
        <v>17</v>
      </c>
      <c r="D142" s="13">
        <v>9</v>
      </c>
      <c r="E142" s="18">
        <v>0</v>
      </c>
      <c r="F142" s="16">
        <f t="shared" si="8"/>
        <v>0</v>
      </c>
      <c r="G142" s="32"/>
    </row>
    <row r="143" spans="1:7" s="17" customFormat="1" ht="12.75" customHeight="1">
      <c r="A143" s="31"/>
      <c r="B143" s="31"/>
      <c r="C143" s="13" t="s">
        <v>17</v>
      </c>
      <c r="D143" s="13">
        <v>10</v>
      </c>
      <c r="E143" s="18">
        <v>0</v>
      </c>
      <c r="F143" s="16">
        <f t="shared" si="8"/>
        <v>0</v>
      </c>
      <c r="G143" s="32"/>
    </row>
    <row r="144" spans="1:7" s="17" customFormat="1" ht="12.75" customHeight="1">
      <c r="A144" s="31"/>
      <c r="B144" s="31"/>
      <c r="C144" s="13" t="s">
        <v>18</v>
      </c>
      <c r="D144" s="13">
        <v>1</v>
      </c>
      <c r="E144" s="18">
        <v>0</v>
      </c>
      <c r="F144" s="16">
        <f t="shared" si="8"/>
        <v>0</v>
      </c>
      <c r="G144" s="32"/>
    </row>
    <row r="145" spans="1:7" s="17" customFormat="1" ht="12.75" customHeight="1">
      <c r="A145" s="31"/>
      <c r="B145" s="31"/>
      <c r="C145" s="13" t="s">
        <v>18</v>
      </c>
      <c r="D145" s="13">
        <v>2</v>
      </c>
      <c r="E145" s="18">
        <v>13</v>
      </c>
      <c r="F145" s="16">
        <f t="shared" si="8"/>
        <v>13</v>
      </c>
      <c r="G145" s="32"/>
    </row>
    <row r="146" spans="1:7" s="17" customFormat="1" ht="12.75" customHeight="1">
      <c r="A146" s="31"/>
      <c r="B146" s="31"/>
      <c r="C146" s="13" t="s">
        <v>18</v>
      </c>
      <c r="D146" s="13">
        <v>4</v>
      </c>
      <c r="E146" s="18">
        <v>0</v>
      </c>
      <c r="F146" s="16">
        <f t="shared" si="8"/>
        <v>0</v>
      </c>
      <c r="G146" s="32"/>
    </row>
    <row r="147" spans="1:7" s="17" customFormat="1" ht="12.75" customHeight="1">
      <c r="A147" s="31"/>
      <c r="B147" s="31"/>
      <c r="C147" s="13" t="s">
        <v>18</v>
      </c>
      <c r="D147" s="13">
        <v>5</v>
      </c>
      <c r="E147" s="18">
        <v>3</v>
      </c>
      <c r="F147" s="16">
        <f t="shared" si="8"/>
        <v>3</v>
      </c>
      <c r="G147" s="32"/>
    </row>
    <row r="148" spans="1:7" s="17" customFormat="1" ht="12.75" customHeight="1">
      <c r="A148" s="31"/>
      <c r="B148" s="31"/>
      <c r="C148" s="13" t="s">
        <v>18</v>
      </c>
      <c r="D148" s="13">
        <v>6</v>
      </c>
      <c r="E148" s="18">
        <v>1</v>
      </c>
      <c r="F148" s="16">
        <f t="shared" si="8"/>
        <v>1</v>
      </c>
      <c r="G148" s="32"/>
    </row>
    <row r="149" spans="1:7" s="17" customFormat="1" ht="12.75" customHeight="1">
      <c r="A149" s="31"/>
      <c r="B149" s="31"/>
      <c r="C149" s="13" t="s">
        <v>18</v>
      </c>
      <c r="D149" s="13">
        <v>7</v>
      </c>
      <c r="E149" s="18">
        <v>0</v>
      </c>
      <c r="F149" s="16">
        <f t="shared" si="8"/>
        <v>0</v>
      </c>
      <c r="G149" s="32"/>
    </row>
    <row r="150" spans="1:7" s="17" customFormat="1" ht="12.75" customHeight="1">
      <c r="A150" s="31"/>
      <c r="B150" s="31"/>
      <c r="C150" s="13" t="s">
        <v>18</v>
      </c>
      <c r="D150" s="13">
        <v>8</v>
      </c>
      <c r="E150" s="18">
        <v>0</v>
      </c>
      <c r="F150" s="16">
        <f t="shared" si="8"/>
        <v>0</v>
      </c>
      <c r="G150" s="32"/>
    </row>
    <row r="151" spans="1:7" s="17" customFormat="1" ht="12.75" customHeight="1">
      <c r="A151" s="31"/>
      <c r="B151" s="31"/>
      <c r="C151" s="13" t="s">
        <v>18</v>
      </c>
      <c r="D151" s="13">
        <v>9</v>
      </c>
      <c r="E151" s="18">
        <v>0</v>
      </c>
      <c r="F151" s="16">
        <f t="shared" si="8"/>
        <v>0</v>
      </c>
      <c r="G151" s="32"/>
    </row>
    <row r="152" spans="1:7" s="17" customFormat="1" ht="12.75" customHeight="1">
      <c r="A152" s="31"/>
      <c r="B152" s="31"/>
      <c r="C152" s="13" t="s">
        <v>18</v>
      </c>
      <c r="D152" s="13">
        <v>10</v>
      </c>
      <c r="E152" s="18">
        <v>0</v>
      </c>
      <c r="F152" s="16">
        <f t="shared" si="8"/>
        <v>0</v>
      </c>
      <c r="G152" s="32"/>
    </row>
    <row r="153" spans="1:7" s="17" customFormat="1" ht="12.75" customHeight="1">
      <c r="A153" s="31"/>
      <c r="B153" s="31"/>
      <c r="C153" s="13" t="s">
        <v>19</v>
      </c>
      <c r="D153" s="13">
        <v>1</v>
      </c>
      <c r="E153" s="18">
        <v>6</v>
      </c>
      <c r="F153" s="16">
        <f t="shared" si="8"/>
        <v>6</v>
      </c>
      <c r="G153" s="32"/>
    </row>
    <row r="154" spans="1:7" s="17" customFormat="1" ht="12.75" customHeight="1">
      <c r="A154" s="31"/>
      <c r="B154" s="31"/>
      <c r="C154" s="13" t="s">
        <v>19</v>
      </c>
      <c r="D154" s="13">
        <v>2</v>
      </c>
      <c r="E154" s="18">
        <v>1</v>
      </c>
      <c r="F154" s="16">
        <f t="shared" si="8"/>
        <v>1</v>
      </c>
      <c r="G154" s="32"/>
    </row>
    <row r="155" spans="1:7" s="17" customFormat="1" ht="12.75" customHeight="1">
      <c r="A155" s="31"/>
      <c r="B155" s="31"/>
      <c r="C155" s="13" t="s">
        <v>19</v>
      </c>
      <c r="D155" s="13">
        <v>3</v>
      </c>
      <c r="E155" s="18">
        <v>1</v>
      </c>
      <c r="F155" s="16">
        <f t="shared" si="8"/>
        <v>1</v>
      </c>
      <c r="G155" s="32"/>
    </row>
    <row r="156" spans="1:7" s="17" customFormat="1" ht="12.75" customHeight="1">
      <c r="A156" s="31"/>
      <c r="B156" s="31"/>
      <c r="C156" s="13" t="s">
        <v>19</v>
      </c>
      <c r="D156" s="13">
        <v>4</v>
      </c>
      <c r="E156" s="18">
        <v>0</v>
      </c>
      <c r="F156" s="16">
        <f t="shared" si="8"/>
        <v>0</v>
      </c>
      <c r="G156" s="32"/>
    </row>
    <row r="157" spans="1:7" s="17" customFormat="1" ht="12.75" customHeight="1">
      <c r="A157" s="31"/>
      <c r="B157" s="31"/>
      <c r="C157" s="13" t="s">
        <v>19</v>
      </c>
      <c r="D157" s="13">
        <v>5</v>
      </c>
      <c r="E157" s="18">
        <v>2</v>
      </c>
      <c r="F157" s="16">
        <f t="shared" si="8"/>
        <v>2</v>
      </c>
      <c r="G157" s="32"/>
    </row>
    <row r="158" spans="1:7" s="17" customFormat="1" ht="12.75" customHeight="1">
      <c r="A158" s="31"/>
      <c r="B158" s="31"/>
      <c r="C158" s="13" t="s">
        <v>19</v>
      </c>
      <c r="D158" s="13">
        <v>6</v>
      </c>
      <c r="E158" s="18">
        <v>0</v>
      </c>
      <c r="F158" s="16">
        <f t="shared" si="8"/>
        <v>0</v>
      </c>
      <c r="G158" s="32"/>
    </row>
    <row r="159" spans="1:7" s="17" customFormat="1" ht="12.75" customHeight="1">
      <c r="A159" s="31"/>
      <c r="B159" s="31"/>
      <c r="C159" s="13" t="s">
        <v>19</v>
      </c>
      <c r="D159" s="13">
        <v>7</v>
      </c>
      <c r="E159" s="18">
        <v>4</v>
      </c>
      <c r="F159" s="16">
        <f t="shared" si="8"/>
        <v>4</v>
      </c>
      <c r="G159" s="32"/>
    </row>
    <row r="160" spans="1:7" s="17" customFormat="1" ht="12.75" customHeight="1">
      <c r="A160" s="31"/>
      <c r="B160" s="31"/>
      <c r="C160" s="13" t="s">
        <v>19</v>
      </c>
      <c r="D160" s="13">
        <v>9</v>
      </c>
      <c r="E160" s="18">
        <v>2</v>
      </c>
      <c r="F160" s="16">
        <f t="shared" si="8"/>
        <v>2</v>
      </c>
      <c r="G160" s="32"/>
    </row>
    <row r="161" spans="1:7" s="17" customFormat="1" ht="12.75" customHeight="1">
      <c r="A161" s="31"/>
      <c r="B161" s="31"/>
      <c r="C161" s="13" t="s">
        <v>19</v>
      </c>
      <c r="D161" s="13">
        <v>10</v>
      </c>
      <c r="E161" s="18">
        <v>14</v>
      </c>
      <c r="F161" s="16">
        <f t="shared" si="8"/>
        <v>14</v>
      </c>
      <c r="G161" s="32"/>
    </row>
    <row r="162" spans="1:7" s="17" customFormat="1" ht="12.75" customHeight="1">
      <c r="A162" s="31"/>
      <c r="B162" s="33" t="s">
        <v>10</v>
      </c>
      <c r="C162" s="33"/>
      <c r="D162" s="33"/>
      <c r="E162" s="11">
        <f>SUM(E126:E161)</f>
        <v>51</v>
      </c>
      <c r="F162" s="11">
        <f>SUM(E162:E162)</f>
        <v>51</v>
      </c>
      <c r="G162" s="11">
        <f>F162</f>
        <v>51</v>
      </c>
    </row>
    <row r="163" spans="1:7" s="17" customFormat="1" ht="12.75" customHeight="1">
      <c r="A163" s="31" t="s">
        <v>30</v>
      </c>
      <c r="B163" s="31" t="s">
        <v>12</v>
      </c>
      <c r="C163" s="13" t="s">
        <v>13</v>
      </c>
      <c r="D163" s="13">
        <v>8</v>
      </c>
      <c r="E163" s="18">
        <v>0</v>
      </c>
      <c r="F163" s="16">
        <f>E163</f>
        <v>0</v>
      </c>
      <c r="G163" s="32">
        <f>SUM(F163:F165)</f>
        <v>0</v>
      </c>
    </row>
    <row r="164" spans="1:7" s="17" customFormat="1" ht="12.75" customHeight="1">
      <c r="A164" s="31"/>
      <c r="B164" s="31"/>
      <c r="C164" s="13" t="s">
        <v>14</v>
      </c>
      <c r="D164" s="13">
        <v>6</v>
      </c>
      <c r="E164" s="18">
        <v>0</v>
      </c>
      <c r="F164" s="16">
        <f>E164</f>
        <v>0</v>
      </c>
      <c r="G164" s="32"/>
    </row>
    <row r="165" spans="1:7" s="17" customFormat="1" ht="12.75" customHeight="1">
      <c r="A165" s="31"/>
      <c r="B165" s="31"/>
      <c r="C165" s="13" t="s">
        <v>15</v>
      </c>
      <c r="D165" s="13">
        <v>6</v>
      </c>
      <c r="E165" s="18">
        <v>0</v>
      </c>
      <c r="F165" s="16">
        <f>E165</f>
        <v>0</v>
      </c>
      <c r="G165" s="32"/>
    </row>
    <row r="166" spans="1:7" s="17" customFormat="1" ht="12.75" customHeight="1">
      <c r="A166" s="31"/>
      <c r="B166" s="33" t="s">
        <v>10</v>
      </c>
      <c r="C166" s="33"/>
      <c r="D166" s="33"/>
      <c r="E166" s="11">
        <f>SUM(E163:E165)</f>
        <v>0</v>
      </c>
      <c r="F166" s="11">
        <f>SUM(E166:E166)</f>
        <v>0</v>
      </c>
      <c r="G166" s="11">
        <f>G163</f>
        <v>0</v>
      </c>
    </row>
    <row r="167" spans="1:7" s="17" customFormat="1" ht="12.75" customHeight="1">
      <c r="A167" s="31" t="s">
        <v>31</v>
      </c>
      <c r="B167" s="31" t="s">
        <v>12</v>
      </c>
      <c r="C167" s="13" t="s">
        <v>13</v>
      </c>
      <c r="D167" s="13">
        <v>8</v>
      </c>
      <c r="E167" s="18">
        <v>0</v>
      </c>
      <c r="F167" s="16">
        <f t="shared" ref="F167:F172" si="9">E167</f>
        <v>0</v>
      </c>
      <c r="G167" s="32">
        <f>SUM(F167:F172)</f>
        <v>1</v>
      </c>
    </row>
    <row r="168" spans="1:7" s="17" customFormat="1" ht="12.75" customHeight="1">
      <c r="A168" s="31"/>
      <c r="B168" s="31"/>
      <c r="C168" s="13" t="s">
        <v>14</v>
      </c>
      <c r="D168" s="13">
        <v>5</v>
      </c>
      <c r="E168" s="18">
        <v>0</v>
      </c>
      <c r="F168" s="16">
        <f t="shared" si="9"/>
        <v>0</v>
      </c>
      <c r="G168" s="32"/>
    </row>
    <row r="169" spans="1:7" s="17" customFormat="1" ht="12.75" customHeight="1">
      <c r="A169" s="31"/>
      <c r="B169" s="31"/>
      <c r="C169" s="13" t="s">
        <v>14</v>
      </c>
      <c r="D169" s="13">
        <v>6</v>
      </c>
      <c r="E169" s="18">
        <v>0</v>
      </c>
      <c r="F169" s="16">
        <f t="shared" si="9"/>
        <v>0</v>
      </c>
      <c r="G169" s="32"/>
    </row>
    <row r="170" spans="1:7" s="17" customFormat="1" ht="12.75" customHeight="1">
      <c r="A170" s="31"/>
      <c r="B170" s="31"/>
      <c r="C170" s="13" t="s">
        <v>15</v>
      </c>
      <c r="D170" s="13">
        <v>6</v>
      </c>
      <c r="E170" s="18">
        <v>0</v>
      </c>
      <c r="F170" s="16">
        <f t="shared" si="9"/>
        <v>0</v>
      </c>
      <c r="G170" s="32"/>
    </row>
    <row r="171" spans="1:7" s="17" customFormat="1" ht="12.75" customHeight="1">
      <c r="A171" s="31"/>
      <c r="B171" s="31"/>
      <c r="C171" s="13" t="s">
        <v>15</v>
      </c>
      <c r="D171" s="13">
        <v>8</v>
      </c>
      <c r="E171" s="18">
        <v>1</v>
      </c>
      <c r="F171" s="16">
        <f t="shared" si="9"/>
        <v>1</v>
      </c>
      <c r="G171" s="32"/>
    </row>
    <row r="172" spans="1:7" s="17" customFormat="1" ht="12.75" customHeight="1">
      <c r="A172" s="31"/>
      <c r="B172" s="31"/>
      <c r="C172" s="13" t="s">
        <v>15</v>
      </c>
      <c r="D172" s="13">
        <v>10</v>
      </c>
      <c r="E172" s="18">
        <v>0</v>
      </c>
      <c r="F172" s="16">
        <f t="shared" si="9"/>
        <v>0</v>
      </c>
      <c r="G172" s="32"/>
    </row>
    <row r="173" spans="1:7" s="17" customFormat="1" ht="12.75" customHeight="1">
      <c r="A173" s="31"/>
      <c r="B173" s="33" t="s">
        <v>10</v>
      </c>
      <c r="C173" s="33"/>
      <c r="D173" s="33"/>
      <c r="E173" s="11">
        <f>SUM(E167:E172)</f>
        <v>1</v>
      </c>
      <c r="F173" s="11">
        <f>SUM(E173:E173)</f>
        <v>1</v>
      </c>
      <c r="G173" s="11">
        <f>G167</f>
        <v>1</v>
      </c>
    </row>
    <row r="174" spans="1:7" s="17" customFormat="1" ht="12.75" customHeight="1">
      <c r="A174" s="31" t="s">
        <v>32</v>
      </c>
      <c r="B174" s="31" t="s">
        <v>12</v>
      </c>
      <c r="C174" s="13" t="s">
        <v>13</v>
      </c>
      <c r="D174" s="13">
        <v>8</v>
      </c>
      <c r="E174" s="18">
        <v>0</v>
      </c>
      <c r="F174" s="16">
        <f t="shared" ref="F174:F182" si="10">E174</f>
        <v>0</v>
      </c>
      <c r="G174" s="32">
        <f>SUM(F174:F182)</f>
        <v>1</v>
      </c>
    </row>
    <row r="175" spans="1:7" s="17" customFormat="1" ht="12.75" customHeight="1">
      <c r="A175" s="31"/>
      <c r="B175" s="31"/>
      <c r="C175" s="13" t="s">
        <v>14</v>
      </c>
      <c r="D175" s="13">
        <v>6</v>
      </c>
      <c r="E175" s="18">
        <v>0</v>
      </c>
      <c r="F175" s="16">
        <f t="shared" si="10"/>
        <v>0</v>
      </c>
      <c r="G175" s="32"/>
    </row>
    <row r="176" spans="1:7" s="17" customFormat="1" ht="12.75" customHeight="1">
      <c r="A176" s="31"/>
      <c r="B176" s="31"/>
      <c r="C176" s="13" t="s">
        <v>15</v>
      </c>
      <c r="D176" s="13">
        <v>6</v>
      </c>
      <c r="E176" s="18">
        <v>0</v>
      </c>
      <c r="F176" s="16">
        <f t="shared" si="10"/>
        <v>0</v>
      </c>
      <c r="G176" s="32"/>
    </row>
    <row r="177" spans="1:7" s="17" customFormat="1" ht="12.75" customHeight="1">
      <c r="A177" s="31"/>
      <c r="B177" s="31"/>
      <c r="C177" s="13" t="s">
        <v>16</v>
      </c>
      <c r="D177" s="13">
        <v>7</v>
      </c>
      <c r="E177" s="18">
        <v>0</v>
      </c>
      <c r="F177" s="16">
        <f t="shared" si="10"/>
        <v>0</v>
      </c>
      <c r="G177" s="32"/>
    </row>
    <row r="178" spans="1:7" s="17" customFormat="1" ht="12.75" customHeight="1">
      <c r="A178" s="31"/>
      <c r="B178" s="31"/>
      <c r="C178" s="13" t="s">
        <v>16</v>
      </c>
      <c r="D178" s="13">
        <v>10</v>
      </c>
      <c r="E178" s="18">
        <v>0</v>
      </c>
      <c r="F178" s="16">
        <f t="shared" si="10"/>
        <v>0</v>
      </c>
      <c r="G178" s="32"/>
    </row>
    <row r="179" spans="1:7" s="17" customFormat="1" ht="12.75" customHeight="1">
      <c r="A179" s="31"/>
      <c r="B179" s="31"/>
      <c r="C179" s="13" t="s">
        <v>17</v>
      </c>
      <c r="D179" s="13">
        <v>1</v>
      </c>
      <c r="E179" s="18">
        <v>0</v>
      </c>
      <c r="F179" s="16">
        <f t="shared" si="10"/>
        <v>0</v>
      </c>
      <c r="G179" s="32"/>
    </row>
    <row r="180" spans="1:7" s="17" customFormat="1" ht="12.75" customHeight="1">
      <c r="A180" s="31"/>
      <c r="B180" s="31"/>
      <c r="C180" s="13" t="s">
        <v>17</v>
      </c>
      <c r="D180" s="13">
        <v>7</v>
      </c>
      <c r="E180" s="18">
        <v>0</v>
      </c>
      <c r="F180" s="16">
        <f t="shared" si="10"/>
        <v>0</v>
      </c>
      <c r="G180" s="32"/>
    </row>
    <row r="181" spans="1:7" s="17" customFormat="1" ht="12.75" customHeight="1">
      <c r="A181" s="31"/>
      <c r="B181" s="31"/>
      <c r="C181" s="13" t="s">
        <v>18</v>
      </c>
      <c r="D181" s="13">
        <v>1</v>
      </c>
      <c r="E181" s="18">
        <v>0</v>
      </c>
      <c r="F181" s="16">
        <f t="shared" si="10"/>
        <v>0</v>
      </c>
      <c r="G181" s="32"/>
    </row>
    <row r="182" spans="1:7" s="17" customFormat="1" ht="12.75" customHeight="1">
      <c r="A182" s="31"/>
      <c r="B182" s="31"/>
      <c r="C182" s="13" t="s">
        <v>19</v>
      </c>
      <c r="D182" s="13">
        <v>1</v>
      </c>
      <c r="E182" s="18">
        <v>1</v>
      </c>
      <c r="F182" s="16">
        <f t="shared" si="10"/>
        <v>1</v>
      </c>
      <c r="G182" s="32"/>
    </row>
    <row r="183" spans="1:7" s="17" customFormat="1" ht="12.75" customHeight="1">
      <c r="A183" s="31"/>
      <c r="B183" s="33" t="s">
        <v>10</v>
      </c>
      <c r="C183" s="33"/>
      <c r="D183" s="33"/>
      <c r="E183" s="11">
        <f>SUM(E174:E182)</f>
        <v>1</v>
      </c>
      <c r="F183" s="11">
        <f>SUM(E183:E183)</f>
        <v>1</v>
      </c>
      <c r="G183" s="11">
        <f>G174</f>
        <v>1</v>
      </c>
    </row>
    <row r="184" spans="1:7" s="17" customFormat="1" ht="12.75" customHeight="1">
      <c r="A184" s="31" t="s">
        <v>33</v>
      </c>
      <c r="B184" s="31" t="s">
        <v>34</v>
      </c>
      <c r="C184" s="13" t="s">
        <v>17</v>
      </c>
      <c r="D184" s="13">
        <v>6</v>
      </c>
      <c r="E184" s="18">
        <v>0</v>
      </c>
      <c r="F184" s="16">
        <f>E184</f>
        <v>0</v>
      </c>
      <c r="G184" s="32">
        <f>SUM(F184:F189)</f>
        <v>1</v>
      </c>
    </row>
    <row r="185" spans="1:7" s="17" customFormat="1" ht="12.75" customHeight="1">
      <c r="A185" s="31"/>
      <c r="B185" s="31"/>
      <c r="C185" s="13" t="s">
        <v>17</v>
      </c>
      <c r="D185" s="13">
        <v>9</v>
      </c>
      <c r="E185" s="18">
        <v>0</v>
      </c>
      <c r="F185" s="16">
        <f>E185</f>
        <v>0</v>
      </c>
      <c r="G185" s="32"/>
    </row>
    <row r="186" spans="1:7" s="17" customFormat="1" ht="12.75" customHeight="1">
      <c r="A186" s="31"/>
      <c r="B186" s="31"/>
      <c r="C186" s="13" t="s">
        <v>18</v>
      </c>
      <c r="D186" s="13">
        <v>6</v>
      </c>
      <c r="E186" s="18">
        <v>0</v>
      </c>
      <c r="F186" s="16">
        <f>E186</f>
        <v>0</v>
      </c>
      <c r="G186" s="32"/>
    </row>
    <row r="187" spans="1:7" s="17" customFormat="1" ht="12.75" customHeight="1">
      <c r="A187" s="31"/>
      <c r="B187" s="31"/>
      <c r="C187" s="13" t="s">
        <v>19</v>
      </c>
      <c r="D187" s="13">
        <v>6</v>
      </c>
      <c r="E187" s="18">
        <v>0</v>
      </c>
      <c r="F187" s="16">
        <f>E187</f>
        <v>0</v>
      </c>
      <c r="G187" s="32"/>
    </row>
    <row r="188" spans="1:7" s="17" customFormat="1" ht="12.75" customHeight="1">
      <c r="A188" s="31"/>
      <c r="B188" s="31"/>
      <c r="C188" s="13" t="s">
        <v>19</v>
      </c>
      <c r="D188" s="13">
        <v>9</v>
      </c>
      <c r="E188" s="18">
        <v>2</v>
      </c>
      <c r="F188" s="16"/>
      <c r="G188" s="32"/>
    </row>
    <row r="189" spans="1:7" s="17" customFormat="1" ht="12.75" customHeight="1">
      <c r="A189" s="31"/>
      <c r="B189" s="31"/>
      <c r="C189" s="13" t="s">
        <v>19</v>
      </c>
      <c r="D189" s="13">
        <v>10</v>
      </c>
      <c r="E189" s="18">
        <v>1</v>
      </c>
      <c r="F189" s="16">
        <f>E189</f>
        <v>1</v>
      </c>
      <c r="G189" s="32"/>
    </row>
    <row r="190" spans="1:7" s="17" customFormat="1" ht="12.75" customHeight="1">
      <c r="A190" s="31"/>
      <c r="B190" s="33" t="s">
        <v>10</v>
      </c>
      <c r="C190" s="33"/>
      <c r="D190" s="33"/>
      <c r="E190" s="11">
        <f>SUM(E184:E189)</f>
        <v>3</v>
      </c>
      <c r="F190" s="11">
        <f>SUM(E190:E190)</f>
        <v>3</v>
      </c>
      <c r="G190" s="11">
        <f>G184</f>
        <v>1</v>
      </c>
    </row>
    <row r="191" spans="1:7" s="17" customFormat="1" ht="12.75" customHeight="1">
      <c r="A191" s="31" t="s">
        <v>35</v>
      </c>
      <c r="B191" s="31" t="s">
        <v>34</v>
      </c>
      <c r="C191" s="13" t="s">
        <v>17</v>
      </c>
      <c r="D191" s="13">
        <v>6</v>
      </c>
      <c r="E191" s="18">
        <v>0</v>
      </c>
      <c r="F191" s="16">
        <f t="shared" ref="F191:F196" si="11">E191</f>
        <v>0</v>
      </c>
      <c r="G191" s="32">
        <f>SUM(F191:F196)</f>
        <v>1</v>
      </c>
    </row>
    <row r="192" spans="1:7" s="17" customFormat="1" ht="12.75" customHeight="1">
      <c r="A192" s="31"/>
      <c r="B192" s="31"/>
      <c r="C192" s="13" t="s">
        <v>17</v>
      </c>
      <c r="D192" s="13">
        <v>9</v>
      </c>
      <c r="E192" s="18">
        <v>0</v>
      </c>
      <c r="F192" s="16">
        <f t="shared" si="11"/>
        <v>0</v>
      </c>
      <c r="G192" s="32"/>
    </row>
    <row r="193" spans="1:7" s="17" customFormat="1" ht="12.75" customHeight="1">
      <c r="A193" s="31"/>
      <c r="B193" s="31"/>
      <c r="C193" s="13" t="s">
        <v>18</v>
      </c>
      <c r="D193" s="13">
        <v>6</v>
      </c>
      <c r="E193" s="18">
        <v>0</v>
      </c>
      <c r="F193" s="16">
        <f t="shared" si="11"/>
        <v>0</v>
      </c>
      <c r="G193" s="32"/>
    </row>
    <row r="194" spans="1:7" s="17" customFormat="1" ht="12.75" customHeight="1">
      <c r="A194" s="31"/>
      <c r="B194" s="31"/>
      <c r="C194" s="13" t="s">
        <v>19</v>
      </c>
      <c r="D194" s="13">
        <v>6</v>
      </c>
      <c r="E194" s="18">
        <v>0</v>
      </c>
      <c r="F194" s="16">
        <f t="shared" si="11"/>
        <v>0</v>
      </c>
      <c r="G194" s="32"/>
    </row>
    <row r="195" spans="1:7" s="17" customFormat="1" ht="12.75" customHeight="1">
      <c r="A195" s="31"/>
      <c r="B195" s="31"/>
      <c r="C195" s="13" t="s">
        <v>19</v>
      </c>
      <c r="D195" s="13">
        <v>9</v>
      </c>
      <c r="E195" s="18">
        <v>1</v>
      </c>
      <c r="F195" s="16">
        <f t="shared" si="11"/>
        <v>1</v>
      </c>
      <c r="G195" s="32"/>
    </row>
    <row r="196" spans="1:7" s="17" customFormat="1" ht="12.75" customHeight="1">
      <c r="A196" s="31"/>
      <c r="B196" s="31"/>
      <c r="C196" s="13" t="s">
        <v>19</v>
      </c>
      <c r="D196" s="13">
        <v>10</v>
      </c>
      <c r="E196" s="18">
        <v>0</v>
      </c>
      <c r="F196" s="16">
        <f t="shared" si="11"/>
        <v>0</v>
      </c>
      <c r="G196" s="32"/>
    </row>
    <row r="197" spans="1:7" s="17" customFormat="1" ht="12.75" customHeight="1">
      <c r="A197" s="31"/>
      <c r="B197" s="33" t="s">
        <v>10</v>
      </c>
      <c r="C197" s="33"/>
      <c r="D197" s="33"/>
      <c r="E197" s="11">
        <f>SUM(E191:E196)</f>
        <v>1</v>
      </c>
      <c r="F197" s="11">
        <f>SUM(E197:E197)</f>
        <v>1</v>
      </c>
      <c r="G197" s="11">
        <f>G191</f>
        <v>1</v>
      </c>
    </row>
    <row r="198" spans="1:7" s="17" customFormat="1" ht="12.75" customHeight="1">
      <c r="A198" s="31" t="s">
        <v>36</v>
      </c>
      <c r="B198" s="31" t="s">
        <v>24</v>
      </c>
      <c r="C198" s="13" t="s">
        <v>37</v>
      </c>
      <c r="D198" s="13">
        <v>6</v>
      </c>
      <c r="E198" s="18">
        <v>0</v>
      </c>
      <c r="F198" s="16">
        <f>E198</f>
        <v>0</v>
      </c>
      <c r="G198" s="32">
        <f>SUM(F198:F201)</f>
        <v>5</v>
      </c>
    </row>
    <row r="199" spans="1:7" s="17" customFormat="1" ht="12.75" customHeight="1">
      <c r="A199" s="31"/>
      <c r="B199" s="31"/>
      <c r="C199" s="13" t="s">
        <v>38</v>
      </c>
      <c r="D199" s="13">
        <v>5</v>
      </c>
      <c r="E199" s="18">
        <v>0</v>
      </c>
      <c r="F199" s="16">
        <f>E199</f>
        <v>0</v>
      </c>
      <c r="G199" s="32"/>
    </row>
    <row r="200" spans="1:7" s="17" customFormat="1" ht="12.75" customHeight="1">
      <c r="A200" s="31"/>
      <c r="B200" s="31"/>
      <c r="C200" s="13" t="s">
        <v>38</v>
      </c>
      <c r="D200" s="13">
        <v>8</v>
      </c>
      <c r="E200" s="18">
        <v>1</v>
      </c>
      <c r="F200" s="16">
        <f>E200</f>
        <v>1</v>
      </c>
      <c r="G200" s="32"/>
    </row>
    <row r="201" spans="1:7" s="17" customFormat="1" ht="12.75" customHeight="1">
      <c r="A201" s="31"/>
      <c r="B201" s="31"/>
      <c r="C201" s="13" t="s">
        <v>38</v>
      </c>
      <c r="D201" s="13">
        <v>10</v>
      </c>
      <c r="E201" s="18">
        <v>4</v>
      </c>
      <c r="F201" s="16">
        <f>E201</f>
        <v>4</v>
      </c>
      <c r="G201" s="32"/>
    </row>
    <row r="202" spans="1:7" s="17" customFormat="1" ht="12.75" customHeight="1">
      <c r="A202" s="31"/>
      <c r="B202" s="33" t="s">
        <v>10</v>
      </c>
      <c r="C202" s="33"/>
      <c r="D202" s="33"/>
      <c r="E202" s="11">
        <f>SUM(E198:E201)</f>
        <v>5</v>
      </c>
      <c r="F202" s="11">
        <f>SUM(E202:E202)</f>
        <v>5</v>
      </c>
      <c r="G202" s="11">
        <f>G198</f>
        <v>5</v>
      </c>
    </row>
    <row r="203" spans="1:7" s="17" customFormat="1" ht="12.75" customHeight="1">
      <c r="A203" s="31" t="s">
        <v>39</v>
      </c>
      <c r="B203" s="31" t="s">
        <v>34</v>
      </c>
      <c r="C203" s="13" t="s">
        <v>17</v>
      </c>
      <c r="D203" s="13">
        <v>1</v>
      </c>
      <c r="E203" s="18">
        <v>0</v>
      </c>
      <c r="F203" s="16">
        <f t="shared" ref="F203:F209" si="12">E203</f>
        <v>0</v>
      </c>
      <c r="G203" s="32">
        <f>SUM(F203:F209)</f>
        <v>3</v>
      </c>
    </row>
    <row r="204" spans="1:7" s="17" customFormat="1" ht="12.75" customHeight="1">
      <c r="A204" s="31"/>
      <c r="B204" s="31"/>
      <c r="C204" s="13" t="s">
        <v>17</v>
      </c>
      <c r="D204" s="13">
        <v>6</v>
      </c>
      <c r="E204" s="18">
        <v>0</v>
      </c>
      <c r="F204" s="16">
        <f t="shared" si="12"/>
        <v>0</v>
      </c>
      <c r="G204" s="32"/>
    </row>
    <row r="205" spans="1:7" s="17" customFormat="1" ht="12.75" customHeight="1">
      <c r="A205" s="31"/>
      <c r="B205" s="31"/>
      <c r="C205" s="13" t="s">
        <v>17</v>
      </c>
      <c r="D205" s="13">
        <v>9</v>
      </c>
      <c r="E205" s="18">
        <v>0</v>
      </c>
      <c r="F205" s="16">
        <f t="shared" si="12"/>
        <v>0</v>
      </c>
      <c r="G205" s="32"/>
    </row>
    <row r="206" spans="1:7" s="17" customFormat="1" ht="12.75" customHeight="1">
      <c r="A206" s="31"/>
      <c r="B206" s="31"/>
      <c r="C206" s="13" t="s">
        <v>18</v>
      </c>
      <c r="D206" s="13">
        <v>1</v>
      </c>
      <c r="E206" s="18">
        <v>0</v>
      </c>
      <c r="F206" s="16">
        <f t="shared" si="12"/>
        <v>0</v>
      </c>
      <c r="G206" s="32"/>
    </row>
    <row r="207" spans="1:7" s="17" customFormat="1" ht="12.75" customHeight="1">
      <c r="A207" s="31"/>
      <c r="B207" s="31"/>
      <c r="C207" s="13" t="s">
        <v>18</v>
      </c>
      <c r="D207" s="13">
        <v>6</v>
      </c>
      <c r="E207" s="18">
        <v>0</v>
      </c>
      <c r="F207" s="16">
        <f t="shared" si="12"/>
        <v>0</v>
      </c>
      <c r="G207" s="32"/>
    </row>
    <row r="208" spans="1:7" s="17" customFormat="1" ht="12.75" customHeight="1">
      <c r="A208" s="31"/>
      <c r="B208" s="31"/>
      <c r="C208" s="13" t="s">
        <v>18</v>
      </c>
      <c r="D208" s="13">
        <v>9</v>
      </c>
      <c r="E208" s="18">
        <v>0</v>
      </c>
      <c r="F208" s="16">
        <f t="shared" si="12"/>
        <v>0</v>
      </c>
      <c r="G208" s="32"/>
    </row>
    <row r="209" spans="1:7" s="17" customFormat="1" ht="12.75" customHeight="1">
      <c r="A209" s="31"/>
      <c r="B209" s="31"/>
      <c r="C209" s="13" t="s">
        <v>19</v>
      </c>
      <c r="D209" s="13">
        <v>10</v>
      </c>
      <c r="E209" s="18">
        <v>3</v>
      </c>
      <c r="F209" s="16">
        <f t="shared" si="12"/>
        <v>3</v>
      </c>
      <c r="G209" s="32"/>
    </row>
    <row r="210" spans="1:7" s="17" customFormat="1" ht="12.75" customHeight="1">
      <c r="A210" s="31"/>
      <c r="B210" s="33" t="s">
        <v>10</v>
      </c>
      <c r="C210" s="33"/>
      <c r="D210" s="33"/>
      <c r="E210" s="11">
        <f>SUM(E203:E209)</f>
        <v>3</v>
      </c>
      <c r="F210" s="11">
        <f>SUM(E210:E210)</f>
        <v>3</v>
      </c>
      <c r="G210" s="11">
        <f>F210</f>
        <v>3</v>
      </c>
    </row>
    <row r="211" spans="1:7" s="17" customFormat="1" ht="12.75" customHeight="1">
      <c r="A211" s="31" t="s">
        <v>40</v>
      </c>
      <c r="B211" s="31" t="s">
        <v>34</v>
      </c>
      <c r="C211" s="13" t="s">
        <v>17</v>
      </c>
      <c r="D211" s="13">
        <v>6</v>
      </c>
      <c r="E211" s="18">
        <v>0</v>
      </c>
      <c r="F211" s="16">
        <f t="shared" ref="F211:F217" si="13">E211</f>
        <v>0</v>
      </c>
      <c r="G211" s="32">
        <f>SUM(F211:F217)</f>
        <v>34</v>
      </c>
    </row>
    <row r="212" spans="1:7" s="17" customFormat="1" ht="12.75" customHeight="1">
      <c r="A212" s="31"/>
      <c r="B212" s="31"/>
      <c r="C212" s="13" t="s">
        <v>17</v>
      </c>
      <c r="D212" s="13">
        <v>9</v>
      </c>
      <c r="E212" s="18">
        <v>0</v>
      </c>
      <c r="F212" s="16">
        <f t="shared" si="13"/>
        <v>0</v>
      </c>
      <c r="G212" s="32"/>
    </row>
    <row r="213" spans="1:7" s="17" customFormat="1" ht="12.75" customHeight="1">
      <c r="A213" s="31"/>
      <c r="B213" s="31"/>
      <c r="C213" s="13" t="s">
        <v>18</v>
      </c>
      <c r="D213" s="13">
        <v>6</v>
      </c>
      <c r="E213" s="18">
        <v>0</v>
      </c>
      <c r="F213" s="16">
        <f t="shared" si="13"/>
        <v>0</v>
      </c>
      <c r="G213" s="32"/>
    </row>
    <row r="214" spans="1:7" s="17" customFormat="1" ht="12.75" customHeight="1">
      <c r="A214" s="31"/>
      <c r="B214" s="31"/>
      <c r="C214" s="13" t="s">
        <v>18</v>
      </c>
      <c r="D214" s="13">
        <v>9</v>
      </c>
      <c r="E214" s="18">
        <v>0</v>
      </c>
      <c r="F214" s="16">
        <f t="shared" si="13"/>
        <v>0</v>
      </c>
      <c r="G214" s="32"/>
    </row>
    <row r="215" spans="1:7" s="17" customFormat="1" ht="12.75" customHeight="1">
      <c r="A215" s="31"/>
      <c r="B215" s="31"/>
      <c r="C215" s="13" t="s">
        <v>19</v>
      </c>
      <c r="D215" s="13">
        <v>6</v>
      </c>
      <c r="E215" s="18">
        <v>2</v>
      </c>
      <c r="F215" s="16">
        <f t="shared" si="13"/>
        <v>2</v>
      </c>
      <c r="G215" s="32"/>
    </row>
    <row r="216" spans="1:7" s="17" customFormat="1" ht="12.75" customHeight="1">
      <c r="A216" s="31"/>
      <c r="B216" s="31"/>
      <c r="C216" s="13" t="s">
        <v>19</v>
      </c>
      <c r="D216" s="13">
        <v>9</v>
      </c>
      <c r="E216" s="18">
        <v>6</v>
      </c>
      <c r="F216" s="16">
        <f t="shared" si="13"/>
        <v>6</v>
      </c>
      <c r="G216" s="32"/>
    </row>
    <row r="217" spans="1:7" s="17" customFormat="1" ht="12.75" customHeight="1">
      <c r="A217" s="31"/>
      <c r="B217" s="31"/>
      <c r="C217" s="13" t="s">
        <v>19</v>
      </c>
      <c r="D217" s="13">
        <v>10</v>
      </c>
      <c r="E217" s="18">
        <v>26</v>
      </c>
      <c r="F217" s="16">
        <f t="shared" si="13"/>
        <v>26</v>
      </c>
      <c r="G217" s="32"/>
    </row>
    <row r="218" spans="1:7" s="17" customFormat="1" ht="12.75" customHeight="1">
      <c r="A218" s="31"/>
      <c r="B218" s="33" t="s">
        <v>10</v>
      </c>
      <c r="C218" s="33"/>
      <c r="D218" s="33"/>
      <c r="E218" s="11">
        <f>SUM(E211:E217)</f>
        <v>34</v>
      </c>
      <c r="F218" s="11">
        <f>SUM(E218:E218)</f>
        <v>34</v>
      </c>
      <c r="G218" s="11">
        <f>G211</f>
        <v>34</v>
      </c>
    </row>
    <row r="219" spans="1:7" s="17" customFormat="1" ht="12.75" customHeight="1">
      <c r="A219" s="31" t="s">
        <v>41</v>
      </c>
      <c r="B219" s="31" t="s">
        <v>24</v>
      </c>
      <c r="C219" s="13" t="s">
        <v>37</v>
      </c>
      <c r="D219" s="13">
        <v>6</v>
      </c>
      <c r="E219" s="18">
        <v>1</v>
      </c>
      <c r="F219" s="16">
        <f t="shared" ref="F219:F225" si="14">E219</f>
        <v>1</v>
      </c>
      <c r="G219" s="32">
        <f>SUM(F219:F225)</f>
        <v>19</v>
      </c>
    </row>
    <row r="220" spans="1:7" s="17" customFormat="1" ht="12.75" customHeight="1">
      <c r="A220" s="31"/>
      <c r="B220" s="31"/>
      <c r="C220" s="13" t="s">
        <v>37</v>
      </c>
      <c r="D220" s="13">
        <v>9</v>
      </c>
      <c r="E220" s="18">
        <v>4</v>
      </c>
      <c r="F220" s="16">
        <f t="shared" si="14"/>
        <v>4</v>
      </c>
      <c r="G220" s="32"/>
    </row>
    <row r="221" spans="1:7" s="17" customFormat="1" ht="12.75" customHeight="1">
      <c r="A221" s="31"/>
      <c r="B221" s="31"/>
      <c r="C221" s="13" t="s">
        <v>38</v>
      </c>
      <c r="D221" s="13">
        <v>5</v>
      </c>
      <c r="E221" s="18">
        <v>5</v>
      </c>
      <c r="F221" s="16">
        <f t="shared" si="14"/>
        <v>5</v>
      </c>
      <c r="G221" s="32"/>
    </row>
    <row r="222" spans="1:7" s="17" customFormat="1" ht="12.75" customHeight="1">
      <c r="A222" s="31"/>
      <c r="B222" s="31"/>
      <c r="C222" s="13" t="s">
        <v>38</v>
      </c>
      <c r="D222" s="13">
        <v>8</v>
      </c>
      <c r="E222" s="18">
        <v>5</v>
      </c>
      <c r="F222" s="16">
        <f t="shared" si="14"/>
        <v>5</v>
      </c>
      <c r="G222" s="32"/>
    </row>
    <row r="223" spans="1:7" s="17" customFormat="1" ht="12.75" customHeight="1">
      <c r="A223" s="31"/>
      <c r="B223" s="31"/>
      <c r="C223" s="13" t="s">
        <v>42</v>
      </c>
      <c r="D223" s="13">
        <v>1</v>
      </c>
      <c r="E223" s="18">
        <v>0</v>
      </c>
      <c r="F223" s="16">
        <f t="shared" si="14"/>
        <v>0</v>
      </c>
      <c r="G223" s="32"/>
    </row>
    <row r="224" spans="1:7" s="17" customFormat="1" ht="12.75" customHeight="1">
      <c r="A224" s="31"/>
      <c r="B224" s="31"/>
      <c r="C224" s="13" t="s">
        <v>42</v>
      </c>
      <c r="D224" s="13">
        <v>5</v>
      </c>
      <c r="E224" s="18">
        <v>2</v>
      </c>
      <c r="F224" s="16">
        <f t="shared" si="14"/>
        <v>2</v>
      </c>
      <c r="G224" s="32"/>
    </row>
    <row r="225" spans="1:7" s="17" customFormat="1" ht="12.75" customHeight="1">
      <c r="A225" s="31"/>
      <c r="B225" s="31"/>
      <c r="C225" s="13" t="s">
        <v>42</v>
      </c>
      <c r="D225" s="13">
        <v>10</v>
      </c>
      <c r="E225" s="18">
        <v>2</v>
      </c>
      <c r="F225" s="16">
        <f t="shared" si="14"/>
        <v>2</v>
      </c>
      <c r="G225" s="32"/>
    </row>
    <row r="226" spans="1:7" s="17" customFormat="1" ht="12.75" customHeight="1">
      <c r="A226" s="31"/>
      <c r="B226" s="33" t="s">
        <v>10</v>
      </c>
      <c r="C226" s="33"/>
      <c r="D226" s="33"/>
      <c r="E226" s="11">
        <f>SUM(E219:E225)</f>
        <v>19</v>
      </c>
      <c r="F226" s="11">
        <f>SUM(E226:E226)</f>
        <v>19</v>
      </c>
      <c r="G226" s="11">
        <f>G219</f>
        <v>19</v>
      </c>
    </row>
    <row r="227" spans="1:7" s="17" customFormat="1" ht="12.75" customHeight="1">
      <c r="A227" s="31" t="s">
        <v>43</v>
      </c>
      <c r="B227" s="31" t="s">
        <v>34</v>
      </c>
      <c r="C227" s="13" t="s">
        <v>17</v>
      </c>
      <c r="D227" s="13">
        <v>1</v>
      </c>
      <c r="E227" s="18">
        <v>0</v>
      </c>
      <c r="F227" s="16">
        <f t="shared" ref="F227:F241" si="15">E227</f>
        <v>0</v>
      </c>
      <c r="G227" s="32">
        <f>SUM(F227:F241)</f>
        <v>13</v>
      </c>
    </row>
    <row r="228" spans="1:7" s="17" customFormat="1" ht="12.75" customHeight="1">
      <c r="A228" s="31"/>
      <c r="B228" s="31"/>
      <c r="C228" s="13" t="s">
        <v>17</v>
      </c>
      <c r="D228" s="13">
        <v>4</v>
      </c>
      <c r="E228" s="18">
        <v>0</v>
      </c>
      <c r="F228" s="16">
        <f t="shared" si="15"/>
        <v>0</v>
      </c>
      <c r="G228" s="32"/>
    </row>
    <row r="229" spans="1:7" s="17" customFormat="1" ht="12.75" customHeight="1">
      <c r="A229" s="31"/>
      <c r="B229" s="31"/>
      <c r="C229" s="13" t="s">
        <v>17</v>
      </c>
      <c r="D229" s="13">
        <v>6</v>
      </c>
      <c r="E229" s="18">
        <v>0</v>
      </c>
      <c r="F229" s="16">
        <f t="shared" si="15"/>
        <v>0</v>
      </c>
      <c r="G229" s="32"/>
    </row>
    <row r="230" spans="1:7" s="17" customFormat="1" ht="12.75" customHeight="1">
      <c r="A230" s="31"/>
      <c r="B230" s="31"/>
      <c r="C230" s="13" t="s">
        <v>17</v>
      </c>
      <c r="D230" s="13">
        <v>7</v>
      </c>
      <c r="E230" s="18">
        <v>0</v>
      </c>
      <c r="F230" s="16">
        <f t="shared" si="15"/>
        <v>0</v>
      </c>
      <c r="G230" s="32"/>
    </row>
    <row r="231" spans="1:7" s="17" customFormat="1" ht="12.75" customHeight="1">
      <c r="A231" s="31"/>
      <c r="B231" s="31"/>
      <c r="C231" s="13" t="s">
        <v>17</v>
      </c>
      <c r="D231" s="13">
        <v>9</v>
      </c>
      <c r="E231" s="18">
        <v>1</v>
      </c>
      <c r="F231" s="16">
        <f t="shared" si="15"/>
        <v>1</v>
      </c>
      <c r="G231" s="32"/>
    </row>
    <row r="232" spans="1:7" s="17" customFormat="1" ht="12.75" customHeight="1">
      <c r="A232" s="31"/>
      <c r="B232" s="31"/>
      <c r="C232" s="13" t="s">
        <v>18</v>
      </c>
      <c r="D232" s="13">
        <v>1</v>
      </c>
      <c r="E232" s="18">
        <v>0</v>
      </c>
      <c r="F232" s="16">
        <f t="shared" si="15"/>
        <v>0</v>
      </c>
      <c r="G232" s="32"/>
    </row>
    <row r="233" spans="1:7" s="17" customFormat="1" ht="12.75" customHeight="1">
      <c r="A233" s="31"/>
      <c r="B233" s="31"/>
      <c r="C233" s="13" t="s">
        <v>18</v>
      </c>
      <c r="D233" s="13">
        <v>4</v>
      </c>
      <c r="E233" s="18">
        <v>0</v>
      </c>
      <c r="F233" s="16">
        <f t="shared" si="15"/>
        <v>0</v>
      </c>
      <c r="G233" s="32"/>
    </row>
    <row r="234" spans="1:7" s="17" customFormat="1" ht="12.75" customHeight="1">
      <c r="A234" s="31"/>
      <c r="B234" s="31"/>
      <c r="C234" s="13" t="s">
        <v>18</v>
      </c>
      <c r="D234" s="13">
        <v>10</v>
      </c>
      <c r="E234" s="18">
        <v>0</v>
      </c>
      <c r="F234" s="16">
        <f t="shared" si="15"/>
        <v>0</v>
      </c>
      <c r="G234" s="32"/>
    </row>
    <row r="235" spans="1:7" s="17" customFormat="1" ht="12.75" customHeight="1">
      <c r="A235" s="31"/>
      <c r="B235" s="31"/>
      <c r="C235" s="13" t="s">
        <v>19</v>
      </c>
      <c r="D235" s="13">
        <v>1</v>
      </c>
      <c r="E235" s="18">
        <v>0</v>
      </c>
      <c r="F235" s="16">
        <f t="shared" si="15"/>
        <v>0</v>
      </c>
      <c r="G235" s="32"/>
    </row>
    <row r="236" spans="1:7" s="17" customFormat="1" ht="12.75" customHeight="1">
      <c r="A236" s="31"/>
      <c r="B236" s="31"/>
      <c r="C236" s="13" t="s">
        <v>19</v>
      </c>
      <c r="D236" s="13">
        <v>3</v>
      </c>
      <c r="E236" s="18">
        <v>0</v>
      </c>
      <c r="F236" s="16">
        <f t="shared" si="15"/>
        <v>0</v>
      </c>
      <c r="G236" s="32"/>
    </row>
    <row r="237" spans="1:7" s="17" customFormat="1" ht="12.75" customHeight="1">
      <c r="A237" s="31"/>
      <c r="B237" s="31"/>
      <c r="C237" s="13" t="s">
        <v>19</v>
      </c>
      <c r="D237" s="13">
        <v>4</v>
      </c>
      <c r="E237" s="18">
        <v>0</v>
      </c>
      <c r="F237" s="16">
        <f t="shared" si="15"/>
        <v>0</v>
      </c>
      <c r="G237" s="32"/>
    </row>
    <row r="238" spans="1:7" s="17" customFormat="1" ht="12.75" customHeight="1">
      <c r="A238" s="31"/>
      <c r="B238" s="31"/>
      <c r="C238" s="13" t="s">
        <v>19</v>
      </c>
      <c r="D238" s="13">
        <v>6</v>
      </c>
      <c r="E238" s="18">
        <v>1</v>
      </c>
      <c r="F238" s="16">
        <f t="shared" si="15"/>
        <v>1</v>
      </c>
      <c r="G238" s="32"/>
    </row>
    <row r="239" spans="1:7" s="17" customFormat="1" ht="12.75" customHeight="1">
      <c r="A239" s="31"/>
      <c r="B239" s="31"/>
      <c r="C239" s="13" t="s">
        <v>19</v>
      </c>
      <c r="D239" s="13">
        <v>7</v>
      </c>
      <c r="E239" s="18">
        <v>0</v>
      </c>
      <c r="F239" s="16">
        <f t="shared" si="15"/>
        <v>0</v>
      </c>
      <c r="G239" s="32"/>
    </row>
    <row r="240" spans="1:7" s="17" customFormat="1" ht="12.75" customHeight="1">
      <c r="A240" s="31"/>
      <c r="B240" s="31"/>
      <c r="C240" s="13" t="s">
        <v>19</v>
      </c>
      <c r="D240" s="13">
        <v>9</v>
      </c>
      <c r="E240" s="18">
        <v>7</v>
      </c>
      <c r="F240" s="16">
        <f t="shared" si="15"/>
        <v>7</v>
      </c>
      <c r="G240" s="32"/>
    </row>
    <row r="241" spans="1:7" s="17" customFormat="1" ht="12.75" customHeight="1">
      <c r="A241" s="31"/>
      <c r="B241" s="31"/>
      <c r="C241" s="13" t="s">
        <v>19</v>
      </c>
      <c r="D241" s="13">
        <v>10</v>
      </c>
      <c r="E241" s="18">
        <v>4</v>
      </c>
      <c r="F241" s="16">
        <f t="shared" si="15"/>
        <v>4</v>
      </c>
      <c r="G241" s="32"/>
    </row>
    <row r="242" spans="1:7" s="17" customFormat="1" ht="12.75" customHeight="1">
      <c r="A242" s="31"/>
      <c r="B242" s="33" t="s">
        <v>10</v>
      </c>
      <c r="C242" s="33"/>
      <c r="D242" s="33"/>
      <c r="E242" s="11">
        <f>SUM(E227:E241)</f>
        <v>13</v>
      </c>
      <c r="F242" s="11">
        <f>SUM(E242:E242)</f>
        <v>13</v>
      </c>
      <c r="G242" s="11">
        <f>G227</f>
        <v>13</v>
      </c>
    </row>
    <row r="243" spans="1:7" s="17" customFormat="1" ht="12.75" customHeight="1">
      <c r="A243" s="31" t="s">
        <v>44</v>
      </c>
      <c r="B243" s="31" t="s">
        <v>24</v>
      </c>
      <c r="C243" s="14" t="s">
        <v>37</v>
      </c>
      <c r="D243" s="14">
        <v>6</v>
      </c>
      <c r="E243" s="18">
        <v>0</v>
      </c>
      <c r="F243" s="16">
        <f t="shared" ref="F243:F249" si="16">E243</f>
        <v>0</v>
      </c>
      <c r="G243" s="32">
        <f>SUM(F243:F249)</f>
        <v>2</v>
      </c>
    </row>
    <row r="244" spans="1:7" s="17" customFormat="1" ht="12.75" customHeight="1">
      <c r="A244" s="31"/>
      <c r="B244" s="31"/>
      <c r="C244" s="13" t="s">
        <v>37</v>
      </c>
      <c r="D244" s="13">
        <v>8</v>
      </c>
      <c r="E244" s="18">
        <v>0</v>
      </c>
      <c r="F244" s="16">
        <f t="shared" si="16"/>
        <v>0</v>
      </c>
      <c r="G244" s="32"/>
    </row>
    <row r="245" spans="1:7" s="17" customFormat="1" ht="12.75" customHeight="1">
      <c r="A245" s="31"/>
      <c r="B245" s="31"/>
      <c r="C245" s="13" t="s">
        <v>37</v>
      </c>
      <c r="D245" s="13">
        <v>9</v>
      </c>
      <c r="E245" s="18">
        <v>0</v>
      </c>
      <c r="F245" s="16">
        <f t="shared" si="16"/>
        <v>0</v>
      </c>
      <c r="G245" s="32"/>
    </row>
    <row r="246" spans="1:7" s="17" customFormat="1" ht="12.75" customHeight="1">
      <c r="A246" s="31"/>
      <c r="B246" s="31"/>
      <c r="C246" s="13" t="s">
        <v>38</v>
      </c>
      <c r="D246" s="13">
        <v>5</v>
      </c>
      <c r="E246" s="18">
        <v>1</v>
      </c>
      <c r="F246" s="16">
        <f t="shared" si="16"/>
        <v>1</v>
      </c>
      <c r="G246" s="32"/>
    </row>
    <row r="247" spans="1:7" s="17" customFormat="1" ht="12.75" customHeight="1">
      <c r="A247" s="31"/>
      <c r="B247" s="31"/>
      <c r="C247" s="13" t="s">
        <v>38</v>
      </c>
      <c r="D247" s="13">
        <v>6</v>
      </c>
      <c r="E247" s="18">
        <v>0</v>
      </c>
      <c r="F247" s="16">
        <f t="shared" si="16"/>
        <v>0</v>
      </c>
      <c r="G247" s="32"/>
    </row>
    <row r="248" spans="1:7" s="17" customFormat="1" ht="12.75" customHeight="1">
      <c r="A248" s="31"/>
      <c r="B248" s="31"/>
      <c r="C248" s="13" t="s">
        <v>38</v>
      </c>
      <c r="D248" s="13">
        <v>9</v>
      </c>
      <c r="E248" s="18">
        <v>0</v>
      </c>
      <c r="F248" s="16">
        <f t="shared" si="16"/>
        <v>0</v>
      </c>
      <c r="G248" s="32"/>
    </row>
    <row r="249" spans="1:7" s="17" customFormat="1" ht="12.75" customHeight="1">
      <c r="A249" s="31"/>
      <c r="B249" s="31"/>
      <c r="C249" s="13" t="s">
        <v>38</v>
      </c>
      <c r="D249" s="13">
        <v>10</v>
      </c>
      <c r="E249" s="18">
        <v>1</v>
      </c>
      <c r="F249" s="16">
        <f t="shared" si="16"/>
        <v>1</v>
      </c>
      <c r="G249" s="32"/>
    </row>
    <row r="250" spans="1:7" s="17" customFormat="1" ht="12.75" customHeight="1">
      <c r="A250" s="31"/>
      <c r="B250" s="33" t="s">
        <v>10</v>
      </c>
      <c r="C250" s="33"/>
      <c r="D250" s="33"/>
      <c r="E250" s="11">
        <f>SUM(E243:E249)</f>
        <v>2</v>
      </c>
      <c r="F250" s="11">
        <f>SUM(E250:E250)</f>
        <v>2</v>
      </c>
      <c r="G250" s="11">
        <f>F250</f>
        <v>2</v>
      </c>
    </row>
    <row r="251" spans="1:7" s="17" customFormat="1" ht="12.75" customHeight="1">
      <c r="A251" s="31" t="s">
        <v>45</v>
      </c>
      <c r="B251" s="31" t="s">
        <v>34</v>
      </c>
      <c r="C251" s="13" t="s">
        <v>17</v>
      </c>
      <c r="D251" s="13">
        <v>1</v>
      </c>
      <c r="E251" s="18">
        <v>0</v>
      </c>
      <c r="F251" s="16">
        <f t="shared" ref="F251:F257" si="17">E251</f>
        <v>0</v>
      </c>
      <c r="G251" s="32">
        <f>SUM(F251:F257)</f>
        <v>9</v>
      </c>
    </row>
    <row r="252" spans="1:7" s="17" customFormat="1" ht="12.75" customHeight="1">
      <c r="A252" s="31"/>
      <c r="B252" s="31"/>
      <c r="C252" s="13" t="s">
        <v>18</v>
      </c>
      <c r="D252" s="13">
        <v>1</v>
      </c>
      <c r="E252" s="18">
        <v>0</v>
      </c>
      <c r="F252" s="16">
        <f t="shared" si="17"/>
        <v>0</v>
      </c>
      <c r="G252" s="32"/>
    </row>
    <row r="253" spans="1:7" s="17" customFormat="1" ht="12.75" customHeight="1">
      <c r="A253" s="31"/>
      <c r="B253" s="31"/>
      <c r="C253" s="13" t="s">
        <v>18</v>
      </c>
      <c r="D253" s="13">
        <v>4</v>
      </c>
      <c r="E253" s="18">
        <v>0</v>
      </c>
      <c r="F253" s="16">
        <f t="shared" si="17"/>
        <v>0</v>
      </c>
      <c r="G253" s="32"/>
    </row>
    <row r="254" spans="1:7" s="17" customFormat="1" ht="12.75" customHeight="1">
      <c r="A254" s="31"/>
      <c r="B254" s="31"/>
      <c r="C254" s="13" t="s">
        <v>18</v>
      </c>
      <c r="D254" s="13">
        <v>9</v>
      </c>
      <c r="E254" s="18">
        <v>1</v>
      </c>
      <c r="F254" s="16">
        <f t="shared" si="17"/>
        <v>1</v>
      </c>
      <c r="G254" s="32"/>
    </row>
    <row r="255" spans="1:7" s="17" customFormat="1" ht="12.75" customHeight="1">
      <c r="A255" s="31"/>
      <c r="B255" s="31"/>
      <c r="C255" s="13" t="s">
        <v>19</v>
      </c>
      <c r="D255" s="13">
        <v>6</v>
      </c>
      <c r="E255" s="18">
        <v>0</v>
      </c>
      <c r="F255" s="16">
        <f t="shared" si="17"/>
        <v>0</v>
      </c>
      <c r="G255" s="32"/>
    </row>
    <row r="256" spans="1:7" s="17" customFormat="1" ht="12.75" customHeight="1">
      <c r="A256" s="31"/>
      <c r="B256" s="31"/>
      <c r="C256" s="13" t="s">
        <v>19</v>
      </c>
      <c r="D256" s="13">
        <v>9</v>
      </c>
      <c r="E256" s="18">
        <v>1</v>
      </c>
      <c r="F256" s="16">
        <f t="shared" si="17"/>
        <v>1</v>
      </c>
      <c r="G256" s="32"/>
    </row>
    <row r="257" spans="1:7" s="17" customFormat="1" ht="12.75" customHeight="1">
      <c r="A257" s="31"/>
      <c r="B257" s="31"/>
      <c r="C257" s="13" t="s">
        <v>19</v>
      </c>
      <c r="D257" s="13">
        <v>10</v>
      </c>
      <c r="E257" s="18">
        <v>7</v>
      </c>
      <c r="F257" s="16">
        <f t="shared" si="17"/>
        <v>7</v>
      </c>
      <c r="G257" s="32"/>
    </row>
    <row r="258" spans="1:7" s="17" customFormat="1" ht="12.75" customHeight="1">
      <c r="A258" s="31"/>
      <c r="B258" s="33" t="s">
        <v>10</v>
      </c>
      <c r="C258" s="33"/>
      <c r="D258" s="33"/>
      <c r="E258" s="11">
        <f>SUM(E251:E257)</f>
        <v>9</v>
      </c>
      <c r="F258" s="11">
        <f>SUM(E258:E258)</f>
        <v>9</v>
      </c>
      <c r="G258" s="11">
        <f>G251</f>
        <v>9</v>
      </c>
    </row>
    <row r="259" spans="1:7" s="17" customFormat="1" ht="12.75" customHeight="1">
      <c r="A259" s="31" t="s">
        <v>46</v>
      </c>
      <c r="B259" s="31" t="s">
        <v>34</v>
      </c>
      <c r="C259" s="13" t="s">
        <v>18</v>
      </c>
      <c r="D259" s="13">
        <v>6</v>
      </c>
      <c r="E259" s="18">
        <v>0</v>
      </c>
      <c r="F259" s="16">
        <f t="shared" ref="F259:F266" si="18">E259</f>
        <v>0</v>
      </c>
      <c r="G259" s="32">
        <f>SUM(F259:F263)</f>
        <v>9</v>
      </c>
    </row>
    <row r="260" spans="1:7" s="17" customFormat="1" ht="12.75" customHeight="1">
      <c r="A260" s="31"/>
      <c r="B260" s="31"/>
      <c r="C260" s="13" t="s">
        <v>18</v>
      </c>
      <c r="D260" s="13">
        <v>9</v>
      </c>
      <c r="E260" s="18">
        <v>0</v>
      </c>
      <c r="F260" s="16">
        <f t="shared" si="18"/>
        <v>0</v>
      </c>
      <c r="G260" s="32"/>
    </row>
    <row r="261" spans="1:7" s="17" customFormat="1" ht="12.75" customHeight="1">
      <c r="A261" s="31"/>
      <c r="B261" s="31"/>
      <c r="C261" s="13" t="s">
        <v>19</v>
      </c>
      <c r="D261" s="13">
        <v>6</v>
      </c>
      <c r="E261" s="18">
        <v>0</v>
      </c>
      <c r="F261" s="16">
        <f t="shared" si="18"/>
        <v>0</v>
      </c>
      <c r="G261" s="32"/>
    </row>
    <row r="262" spans="1:7" s="17" customFormat="1" ht="12.75" customHeight="1">
      <c r="A262" s="31"/>
      <c r="B262" s="31"/>
      <c r="C262" s="13" t="s">
        <v>19</v>
      </c>
      <c r="D262" s="13">
        <v>9</v>
      </c>
      <c r="E262" s="18">
        <v>1</v>
      </c>
      <c r="F262" s="16">
        <f t="shared" si="18"/>
        <v>1</v>
      </c>
      <c r="G262" s="32"/>
    </row>
    <row r="263" spans="1:7" s="17" customFormat="1" ht="12.75" customHeight="1">
      <c r="A263" s="31"/>
      <c r="B263" s="31"/>
      <c r="C263" s="13" t="s">
        <v>19</v>
      </c>
      <c r="D263" s="13">
        <v>10</v>
      </c>
      <c r="E263" s="18">
        <v>8</v>
      </c>
      <c r="F263" s="16">
        <f t="shared" si="18"/>
        <v>8</v>
      </c>
      <c r="G263" s="32"/>
    </row>
    <row r="264" spans="1:7" s="17" customFormat="1" ht="12.75" customHeight="1">
      <c r="A264" s="31"/>
      <c r="B264" s="31" t="s">
        <v>24</v>
      </c>
      <c r="C264" s="13" t="s">
        <v>37</v>
      </c>
      <c r="D264" s="13">
        <v>6</v>
      </c>
      <c r="E264" s="18">
        <v>0</v>
      </c>
      <c r="F264" s="16">
        <f t="shared" si="18"/>
        <v>0</v>
      </c>
      <c r="G264" s="32">
        <f>SUM(F264:F266)</f>
        <v>1</v>
      </c>
    </row>
    <row r="265" spans="1:7" s="17" customFormat="1" ht="12.75" customHeight="1">
      <c r="A265" s="31"/>
      <c r="B265" s="31"/>
      <c r="C265" s="13" t="s">
        <v>37</v>
      </c>
      <c r="D265" s="13">
        <v>9</v>
      </c>
      <c r="E265" s="18">
        <v>1</v>
      </c>
      <c r="F265" s="16">
        <f t="shared" si="18"/>
        <v>1</v>
      </c>
      <c r="G265" s="32"/>
    </row>
    <row r="266" spans="1:7" s="17" customFormat="1" ht="12.75" customHeight="1">
      <c r="A266" s="31"/>
      <c r="B266" s="31"/>
      <c r="C266" s="13" t="s">
        <v>37</v>
      </c>
      <c r="D266" s="13">
        <v>10</v>
      </c>
      <c r="E266" s="18">
        <v>0</v>
      </c>
      <c r="F266" s="16">
        <f t="shared" si="18"/>
        <v>0</v>
      </c>
      <c r="G266" s="32"/>
    </row>
    <row r="267" spans="1:7" s="17" customFormat="1" ht="12.75" customHeight="1">
      <c r="A267" s="31"/>
      <c r="B267" s="33" t="s">
        <v>10</v>
      </c>
      <c r="C267" s="33"/>
      <c r="D267" s="33"/>
      <c r="E267" s="11">
        <f>SUM(E259:E266)</f>
        <v>10</v>
      </c>
      <c r="F267" s="11">
        <f>SUM(E267:E267)</f>
        <v>10</v>
      </c>
      <c r="G267" s="11">
        <f>G259+G264</f>
        <v>10</v>
      </c>
    </row>
    <row r="268" spans="1:7" s="17" customFormat="1" ht="12.75" customHeight="1">
      <c r="A268" s="31" t="s">
        <v>47</v>
      </c>
      <c r="B268" s="31" t="s">
        <v>34</v>
      </c>
      <c r="C268" s="13" t="s">
        <v>17</v>
      </c>
      <c r="D268" s="13">
        <v>1</v>
      </c>
      <c r="E268" s="18">
        <v>0</v>
      </c>
      <c r="F268" s="16">
        <f t="shared" ref="F268:F279" si="19">E268</f>
        <v>0</v>
      </c>
      <c r="G268" s="32">
        <f>SUM(F268:F279)</f>
        <v>8</v>
      </c>
    </row>
    <row r="269" spans="1:7" s="17" customFormat="1" ht="12.75" customHeight="1">
      <c r="A269" s="31"/>
      <c r="B269" s="31"/>
      <c r="C269" s="13" t="s">
        <v>17</v>
      </c>
      <c r="D269" s="13">
        <v>4</v>
      </c>
      <c r="E269" s="18">
        <v>0</v>
      </c>
      <c r="F269" s="16">
        <f t="shared" si="19"/>
        <v>0</v>
      </c>
      <c r="G269" s="32"/>
    </row>
    <row r="270" spans="1:7" s="17" customFormat="1" ht="12.75" customHeight="1">
      <c r="A270" s="31"/>
      <c r="B270" s="31"/>
      <c r="C270" s="13" t="s">
        <v>17</v>
      </c>
      <c r="D270" s="13">
        <v>9</v>
      </c>
      <c r="E270" s="18">
        <v>0</v>
      </c>
      <c r="F270" s="16">
        <f t="shared" si="19"/>
        <v>0</v>
      </c>
      <c r="G270" s="32"/>
    </row>
    <row r="271" spans="1:7" s="17" customFormat="1" ht="12.75" customHeight="1">
      <c r="A271" s="31"/>
      <c r="B271" s="31"/>
      <c r="C271" s="13" t="s">
        <v>18</v>
      </c>
      <c r="D271" s="13">
        <v>1</v>
      </c>
      <c r="E271" s="18">
        <v>0</v>
      </c>
      <c r="F271" s="16">
        <f t="shared" si="19"/>
        <v>0</v>
      </c>
      <c r="G271" s="32"/>
    </row>
    <row r="272" spans="1:7" s="17" customFormat="1" ht="12.75" customHeight="1">
      <c r="A272" s="31"/>
      <c r="B272" s="31"/>
      <c r="C272" s="13" t="s">
        <v>19</v>
      </c>
      <c r="D272" s="13">
        <v>1</v>
      </c>
      <c r="E272" s="18">
        <v>0</v>
      </c>
      <c r="F272" s="16">
        <f t="shared" si="19"/>
        <v>0</v>
      </c>
      <c r="G272" s="32"/>
    </row>
    <row r="273" spans="1:7" s="17" customFormat="1" ht="12.75" customHeight="1">
      <c r="A273" s="31"/>
      <c r="B273" s="31"/>
      <c r="C273" s="13" t="s">
        <v>19</v>
      </c>
      <c r="D273" s="13">
        <v>3</v>
      </c>
      <c r="E273" s="18">
        <v>0</v>
      </c>
      <c r="F273" s="16">
        <f t="shared" si="19"/>
        <v>0</v>
      </c>
      <c r="G273" s="32"/>
    </row>
    <row r="274" spans="1:7" s="17" customFormat="1" ht="12.75" customHeight="1">
      <c r="A274" s="31"/>
      <c r="B274" s="31"/>
      <c r="C274" s="13" t="s">
        <v>19</v>
      </c>
      <c r="D274" s="13">
        <v>4</v>
      </c>
      <c r="E274" s="18">
        <v>0</v>
      </c>
      <c r="F274" s="16">
        <f t="shared" si="19"/>
        <v>0</v>
      </c>
      <c r="G274" s="32"/>
    </row>
    <row r="275" spans="1:7" s="17" customFormat="1" ht="12.75" customHeight="1">
      <c r="A275" s="31"/>
      <c r="B275" s="31"/>
      <c r="C275" s="13" t="s">
        <v>19</v>
      </c>
      <c r="D275" s="13">
        <v>6</v>
      </c>
      <c r="E275" s="18">
        <v>2</v>
      </c>
      <c r="F275" s="16">
        <f t="shared" si="19"/>
        <v>2</v>
      </c>
      <c r="G275" s="32"/>
    </row>
    <row r="276" spans="1:7" s="17" customFormat="1" ht="12.75" customHeight="1">
      <c r="A276" s="31"/>
      <c r="B276" s="31"/>
      <c r="C276" s="13" t="s">
        <v>19</v>
      </c>
      <c r="D276" s="13">
        <v>7</v>
      </c>
      <c r="E276" s="18">
        <v>0</v>
      </c>
      <c r="F276" s="16">
        <f t="shared" si="19"/>
        <v>0</v>
      </c>
      <c r="G276" s="32"/>
    </row>
    <row r="277" spans="1:7" s="17" customFormat="1" ht="12.75" customHeight="1">
      <c r="A277" s="31"/>
      <c r="B277" s="31"/>
      <c r="C277" s="13" t="s">
        <v>19</v>
      </c>
      <c r="D277" s="13">
        <v>9</v>
      </c>
      <c r="E277" s="18">
        <v>2</v>
      </c>
      <c r="F277" s="16">
        <f t="shared" si="19"/>
        <v>2</v>
      </c>
      <c r="G277" s="32"/>
    </row>
    <row r="278" spans="1:7" s="17" customFormat="1" ht="12.75" customHeight="1">
      <c r="A278" s="31"/>
      <c r="B278" s="31"/>
      <c r="C278" s="13" t="s">
        <v>19</v>
      </c>
      <c r="D278" s="13">
        <v>10</v>
      </c>
      <c r="E278" s="18">
        <v>2</v>
      </c>
      <c r="F278" s="16">
        <f t="shared" si="19"/>
        <v>2</v>
      </c>
      <c r="G278" s="32"/>
    </row>
    <row r="279" spans="1:7" s="17" customFormat="1">
      <c r="A279" s="31"/>
      <c r="B279" s="31"/>
      <c r="C279" s="13" t="s">
        <v>37</v>
      </c>
      <c r="D279" s="13">
        <v>9</v>
      </c>
      <c r="E279" s="18">
        <v>2</v>
      </c>
      <c r="F279" s="16">
        <f t="shared" si="19"/>
        <v>2</v>
      </c>
      <c r="G279" s="32"/>
    </row>
    <row r="280" spans="1:7" s="17" customFormat="1" ht="12.75" customHeight="1">
      <c r="A280" s="31"/>
      <c r="B280" s="33" t="s">
        <v>10</v>
      </c>
      <c r="C280" s="33"/>
      <c r="D280" s="33"/>
      <c r="E280" s="11">
        <f>SUM(E268:E279)</f>
        <v>8</v>
      </c>
      <c r="F280" s="11">
        <f>SUM(E280:E280)</f>
        <v>8</v>
      </c>
      <c r="G280" s="11">
        <f>G268</f>
        <v>8</v>
      </c>
    </row>
    <row r="281" spans="1:7" s="17" customFormat="1" ht="12.75" customHeight="1">
      <c r="A281" s="31" t="s">
        <v>48</v>
      </c>
      <c r="B281" s="31" t="s">
        <v>49</v>
      </c>
      <c r="C281" s="13" t="s">
        <v>37</v>
      </c>
      <c r="D281" s="13">
        <v>8</v>
      </c>
      <c r="E281" s="18">
        <v>0</v>
      </c>
      <c r="F281" s="16">
        <f>E281</f>
        <v>0</v>
      </c>
      <c r="G281" s="32">
        <f>SUM(F281:F285)</f>
        <v>2</v>
      </c>
    </row>
    <row r="282" spans="1:7" s="17" customFormat="1" ht="12.75" customHeight="1">
      <c r="A282" s="31"/>
      <c r="B282" s="31"/>
      <c r="C282" s="13" t="s">
        <v>38</v>
      </c>
      <c r="D282" s="13">
        <v>5</v>
      </c>
      <c r="E282" s="18">
        <v>0</v>
      </c>
      <c r="F282" s="16">
        <f>E282</f>
        <v>0</v>
      </c>
      <c r="G282" s="32"/>
    </row>
    <row r="283" spans="1:7" s="17" customFormat="1" ht="12.75" customHeight="1">
      <c r="A283" s="31"/>
      <c r="B283" s="31"/>
      <c r="C283" s="13" t="s">
        <v>38</v>
      </c>
      <c r="D283" s="13">
        <v>6</v>
      </c>
      <c r="E283" s="18">
        <v>0</v>
      </c>
      <c r="F283" s="16">
        <f>E283</f>
        <v>0</v>
      </c>
      <c r="G283" s="32"/>
    </row>
    <row r="284" spans="1:7" s="17" customFormat="1" ht="12.75" customHeight="1">
      <c r="A284" s="31"/>
      <c r="B284" s="31"/>
      <c r="C284" s="13" t="s">
        <v>38</v>
      </c>
      <c r="D284" s="13">
        <v>9</v>
      </c>
      <c r="E284" s="18">
        <v>0</v>
      </c>
      <c r="F284" s="16">
        <f>E284</f>
        <v>0</v>
      </c>
      <c r="G284" s="32"/>
    </row>
    <row r="285" spans="1:7" s="17" customFormat="1" ht="12.75" customHeight="1">
      <c r="A285" s="31"/>
      <c r="B285" s="31"/>
      <c r="C285" s="13" t="s">
        <v>38</v>
      </c>
      <c r="D285" s="13">
        <v>10</v>
      </c>
      <c r="E285" s="18">
        <v>2</v>
      </c>
      <c r="F285" s="16">
        <f>E285</f>
        <v>2</v>
      </c>
      <c r="G285" s="32"/>
    </row>
    <row r="286" spans="1:7" s="17" customFormat="1" ht="12.75" customHeight="1">
      <c r="A286" s="31"/>
      <c r="B286" s="33" t="s">
        <v>10</v>
      </c>
      <c r="C286" s="33"/>
      <c r="D286" s="33"/>
      <c r="E286" s="11">
        <f>SUM(E281:E285)</f>
        <v>2</v>
      </c>
      <c r="F286" s="11">
        <f>SUM(E286:E286)</f>
        <v>2</v>
      </c>
      <c r="G286" s="11">
        <f>G281</f>
        <v>2</v>
      </c>
    </row>
    <row r="287" spans="1:7" s="17" customFormat="1" ht="12.75" customHeight="1">
      <c r="A287" s="31" t="s">
        <v>50</v>
      </c>
      <c r="B287" s="31" t="s">
        <v>34</v>
      </c>
      <c r="C287" s="13" t="s">
        <v>16</v>
      </c>
      <c r="D287" s="13">
        <v>6</v>
      </c>
      <c r="E287" s="18">
        <v>0</v>
      </c>
      <c r="F287" s="16">
        <f t="shared" ref="F287:F296" si="20">E287</f>
        <v>0</v>
      </c>
      <c r="G287" s="32">
        <f>SUM(F287:F296)</f>
        <v>6</v>
      </c>
    </row>
    <row r="288" spans="1:7" s="17" customFormat="1" ht="12.75" customHeight="1">
      <c r="A288" s="31"/>
      <c r="B288" s="31"/>
      <c r="C288" s="13" t="s">
        <v>16</v>
      </c>
      <c r="D288" s="13">
        <v>9</v>
      </c>
      <c r="E288" s="18">
        <v>0</v>
      </c>
      <c r="F288" s="16">
        <f t="shared" si="20"/>
        <v>0</v>
      </c>
      <c r="G288" s="32"/>
    </row>
    <row r="289" spans="1:7" s="17" customFormat="1" ht="12.75" customHeight="1">
      <c r="A289" s="31"/>
      <c r="B289" s="31"/>
      <c r="C289" s="13" t="s">
        <v>17</v>
      </c>
      <c r="D289" s="13">
        <v>6</v>
      </c>
      <c r="E289" s="18">
        <v>0</v>
      </c>
      <c r="F289" s="16">
        <f t="shared" si="20"/>
        <v>0</v>
      </c>
      <c r="G289" s="32"/>
    </row>
    <row r="290" spans="1:7" s="17" customFormat="1" ht="12.75" customHeight="1">
      <c r="A290" s="31"/>
      <c r="B290" s="31"/>
      <c r="C290" s="13" t="s">
        <v>18</v>
      </c>
      <c r="D290" s="13">
        <v>1</v>
      </c>
      <c r="E290" s="18">
        <v>0</v>
      </c>
      <c r="F290" s="16">
        <f t="shared" si="20"/>
        <v>0</v>
      </c>
      <c r="G290" s="32"/>
    </row>
    <row r="291" spans="1:7" s="17" customFormat="1" ht="12.75" customHeight="1">
      <c r="A291" s="31"/>
      <c r="B291" s="31"/>
      <c r="C291" s="13" t="s">
        <v>18</v>
      </c>
      <c r="D291" s="13">
        <v>6</v>
      </c>
      <c r="E291" s="18">
        <v>0</v>
      </c>
      <c r="F291" s="16">
        <f t="shared" si="20"/>
        <v>0</v>
      </c>
      <c r="G291" s="32"/>
    </row>
    <row r="292" spans="1:7" s="17" customFormat="1" ht="12.75" customHeight="1">
      <c r="A292" s="31"/>
      <c r="B292" s="31"/>
      <c r="C292" s="13" t="s">
        <v>18</v>
      </c>
      <c r="D292" s="13">
        <v>9</v>
      </c>
      <c r="E292" s="18">
        <v>1</v>
      </c>
      <c r="F292" s="16">
        <f t="shared" si="20"/>
        <v>1</v>
      </c>
      <c r="G292" s="32"/>
    </row>
    <row r="293" spans="1:7" s="17" customFormat="1" ht="12.75" customHeight="1">
      <c r="A293" s="31"/>
      <c r="B293" s="31"/>
      <c r="C293" s="13" t="s">
        <v>18</v>
      </c>
      <c r="D293" s="13">
        <v>10</v>
      </c>
      <c r="E293" s="18">
        <v>0</v>
      </c>
      <c r="F293" s="16">
        <f t="shared" si="20"/>
        <v>0</v>
      </c>
      <c r="G293" s="32"/>
    </row>
    <row r="294" spans="1:7" s="17" customFormat="1" ht="12.75" customHeight="1">
      <c r="A294" s="31"/>
      <c r="B294" s="31"/>
      <c r="C294" s="13" t="s">
        <v>19</v>
      </c>
      <c r="D294" s="13">
        <v>6</v>
      </c>
      <c r="E294" s="18">
        <v>1</v>
      </c>
      <c r="F294" s="16">
        <f t="shared" si="20"/>
        <v>1</v>
      </c>
      <c r="G294" s="32"/>
    </row>
    <row r="295" spans="1:7" s="17" customFormat="1" ht="12.75" customHeight="1">
      <c r="A295" s="31"/>
      <c r="B295" s="31"/>
      <c r="C295" s="13" t="s">
        <v>19</v>
      </c>
      <c r="D295" s="13">
        <v>9</v>
      </c>
      <c r="E295" s="18">
        <v>3</v>
      </c>
      <c r="F295" s="16">
        <f t="shared" si="20"/>
        <v>3</v>
      </c>
      <c r="G295" s="32"/>
    </row>
    <row r="296" spans="1:7" s="17" customFormat="1" ht="12.75" customHeight="1">
      <c r="A296" s="31"/>
      <c r="B296" s="31"/>
      <c r="C296" s="13" t="s">
        <v>19</v>
      </c>
      <c r="D296" s="13">
        <v>10</v>
      </c>
      <c r="E296" s="18">
        <v>1</v>
      </c>
      <c r="F296" s="16">
        <f t="shared" si="20"/>
        <v>1</v>
      </c>
      <c r="G296" s="32"/>
    </row>
    <row r="297" spans="1:7" s="17" customFormat="1" ht="12.75" customHeight="1">
      <c r="A297" s="31"/>
      <c r="B297" s="33" t="s">
        <v>10</v>
      </c>
      <c r="C297" s="33"/>
      <c r="D297" s="33"/>
      <c r="E297" s="11">
        <f>SUM(E287:E296)</f>
        <v>6</v>
      </c>
      <c r="F297" s="11">
        <f>SUM(E297:E297)</f>
        <v>6</v>
      </c>
      <c r="G297" s="11">
        <f>G287</f>
        <v>6</v>
      </c>
    </row>
    <row r="298" spans="1:7" s="17" customFormat="1" ht="12.75" customHeight="1">
      <c r="A298" s="31" t="s">
        <v>51</v>
      </c>
      <c r="B298" s="31" t="s">
        <v>24</v>
      </c>
      <c r="C298" s="13" t="s">
        <v>19</v>
      </c>
      <c r="D298" s="13">
        <v>6</v>
      </c>
      <c r="E298" s="18">
        <v>0</v>
      </c>
      <c r="F298" s="16">
        <f>E298</f>
        <v>0</v>
      </c>
      <c r="G298" s="32">
        <f>SUM(F298:F302)</f>
        <v>1</v>
      </c>
    </row>
    <row r="299" spans="1:7" s="17" customFormat="1" ht="12.75" customHeight="1">
      <c r="A299" s="31"/>
      <c r="B299" s="31"/>
      <c r="C299" s="13" t="s">
        <v>19</v>
      </c>
      <c r="D299" s="13">
        <v>10</v>
      </c>
      <c r="E299" s="18">
        <v>1</v>
      </c>
      <c r="F299" s="16">
        <f>E299</f>
        <v>1</v>
      </c>
      <c r="G299" s="32"/>
    </row>
    <row r="300" spans="1:7" s="17" customFormat="1" ht="12.75" customHeight="1">
      <c r="A300" s="31"/>
      <c r="B300" s="31"/>
      <c r="C300" s="13" t="s">
        <v>37</v>
      </c>
      <c r="D300" s="13">
        <v>6</v>
      </c>
      <c r="E300" s="18">
        <v>0</v>
      </c>
      <c r="F300" s="16">
        <f>E300</f>
        <v>0</v>
      </c>
      <c r="G300" s="32"/>
    </row>
    <row r="301" spans="1:7" s="17" customFormat="1" ht="12.75" customHeight="1">
      <c r="A301" s="31"/>
      <c r="B301" s="31"/>
      <c r="C301" s="13" t="s">
        <v>37</v>
      </c>
      <c r="D301" s="13">
        <v>9</v>
      </c>
      <c r="E301" s="18">
        <v>0</v>
      </c>
      <c r="F301" s="16">
        <f>E301</f>
        <v>0</v>
      </c>
      <c r="G301" s="32"/>
    </row>
    <row r="302" spans="1:7" s="17" customFormat="1" ht="12.75" customHeight="1">
      <c r="A302" s="31"/>
      <c r="B302" s="31"/>
      <c r="C302" s="13" t="s">
        <v>38</v>
      </c>
      <c r="D302" s="13">
        <v>9</v>
      </c>
      <c r="E302" s="18">
        <v>0</v>
      </c>
      <c r="F302" s="16">
        <f>E302</f>
        <v>0</v>
      </c>
      <c r="G302" s="32"/>
    </row>
    <row r="303" spans="1:7" s="17" customFormat="1" ht="12.75" customHeight="1">
      <c r="A303" s="31"/>
      <c r="B303" s="33" t="s">
        <v>10</v>
      </c>
      <c r="C303" s="33"/>
      <c r="D303" s="33"/>
      <c r="E303" s="11">
        <f>SUM(E298:E302)</f>
        <v>1</v>
      </c>
      <c r="F303" s="11">
        <f>SUM(E303:E303)</f>
        <v>1</v>
      </c>
      <c r="G303" s="11">
        <f>G298</f>
        <v>1</v>
      </c>
    </row>
    <row r="304" spans="1:7" s="17" customFormat="1" ht="12.75" customHeight="1">
      <c r="A304" s="31" t="s">
        <v>52</v>
      </c>
      <c r="B304" s="31" t="s">
        <v>34</v>
      </c>
      <c r="C304" s="13" t="s">
        <v>17</v>
      </c>
      <c r="D304" s="13">
        <v>1</v>
      </c>
      <c r="E304" s="18">
        <v>0</v>
      </c>
      <c r="F304" s="16">
        <f>E304</f>
        <v>0</v>
      </c>
      <c r="G304" s="32">
        <f>SUM(F304:F307)</f>
        <v>0</v>
      </c>
    </row>
    <row r="305" spans="1:7" s="17" customFormat="1" ht="12.75" customHeight="1">
      <c r="A305" s="31"/>
      <c r="B305" s="31"/>
      <c r="C305" s="13" t="s">
        <v>18</v>
      </c>
      <c r="D305" s="13">
        <v>1</v>
      </c>
      <c r="E305" s="18">
        <v>0</v>
      </c>
      <c r="F305" s="16">
        <f>E305</f>
        <v>0</v>
      </c>
      <c r="G305" s="32"/>
    </row>
    <row r="306" spans="1:7" s="17" customFormat="1" ht="12.75" customHeight="1">
      <c r="A306" s="31"/>
      <c r="B306" s="31"/>
      <c r="C306" s="13" t="s">
        <v>19</v>
      </c>
      <c r="D306" s="13">
        <v>1</v>
      </c>
      <c r="E306" s="18">
        <v>0</v>
      </c>
      <c r="F306" s="16">
        <f>E306</f>
        <v>0</v>
      </c>
      <c r="G306" s="32"/>
    </row>
    <row r="307" spans="1:7" s="17" customFormat="1" ht="12.75" customHeight="1">
      <c r="A307" s="31"/>
      <c r="B307" s="31"/>
      <c r="C307" s="13" t="s">
        <v>19</v>
      </c>
      <c r="D307" s="13">
        <v>10</v>
      </c>
      <c r="E307" s="18">
        <v>0</v>
      </c>
      <c r="F307" s="16">
        <f>E307</f>
        <v>0</v>
      </c>
      <c r="G307" s="32"/>
    </row>
    <row r="308" spans="1:7" s="17" customFormat="1" ht="12.75" customHeight="1">
      <c r="A308" s="31"/>
      <c r="B308" s="33" t="s">
        <v>10</v>
      </c>
      <c r="C308" s="33"/>
      <c r="D308" s="33"/>
      <c r="E308" s="11">
        <f>SUM(E304:E307)</f>
        <v>0</v>
      </c>
      <c r="F308" s="11">
        <f>SUM(E308:E308)</f>
        <v>0</v>
      </c>
      <c r="G308" s="11">
        <f>G304</f>
        <v>0</v>
      </c>
    </row>
    <row r="309" spans="1:7" s="17" customFormat="1" ht="12.75" customHeight="1">
      <c r="A309" s="31" t="s">
        <v>53</v>
      </c>
      <c r="B309" s="31" t="s">
        <v>34</v>
      </c>
      <c r="C309" s="13" t="s">
        <v>17</v>
      </c>
      <c r="D309" s="13">
        <v>1</v>
      </c>
      <c r="E309" s="18">
        <v>0</v>
      </c>
      <c r="F309" s="16">
        <f t="shared" ref="F309:F315" si="21">E309</f>
        <v>0</v>
      </c>
      <c r="G309" s="32">
        <f>SUM(F309:F315)</f>
        <v>8</v>
      </c>
    </row>
    <row r="310" spans="1:7" s="17" customFormat="1" ht="12.75" customHeight="1">
      <c r="A310" s="31"/>
      <c r="B310" s="31"/>
      <c r="C310" s="13" t="s">
        <v>17</v>
      </c>
      <c r="D310" s="13">
        <v>4</v>
      </c>
      <c r="E310" s="18">
        <v>0</v>
      </c>
      <c r="F310" s="16">
        <f t="shared" si="21"/>
        <v>0</v>
      </c>
      <c r="G310" s="32"/>
    </row>
    <row r="311" spans="1:7" s="17" customFormat="1" ht="12.75" customHeight="1">
      <c r="A311" s="31"/>
      <c r="B311" s="31"/>
      <c r="C311" s="13" t="s">
        <v>18</v>
      </c>
      <c r="D311" s="13">
        <v>1</v>
      </c>
      <c r="E311" s="18">
        <v>0</v>
      </c>
      <c r="F311" s="16">
        <f t="shared" si="21"/>
        <v>0</v>
      </c>
      <c r="G311" s="32"/>
    </row>
    <row r="312" spans="1:7" s="17" customFormat="1" ht="12.75" customHeight="1">
      <c r="A312" s="31"/>
      <c r="B312" s="31"/>
      <c r="C312" s="13" t="s">
        <v>18</v>
      </c>
      <c r="D312" s="13">
        <v>4</v>
      </c>
      <c r="E312" s="18">
        <v>0</v>
      </c>
      <c r="F312" s="16">
        <f t="shared" si="21"/>
        <v>0</v>
      </c>
      <c r="G312" s="32"/>
    </row>
    <row r="313" spans="1:7" s="17" customFormat="1" ht="12.75" customHeight="1">
      <c r="A313" s="31"/>
      <c r="B313" s="31"/>
      <c r="C313" s="13" t="s">
        <v>19</v>
      </c>
      <c r="D313" s="13">
        <v>6</v>
      </c>
      <c r="E313" s="18">
        <v>0</v>
      </c>
      <c r="F313" s="16">
        <f t="shared" si="21"/>
        <v>0</v>
      </c>
      <c r="G313" s="32"/>
    </row>
    <row r="314" spans="1:7" s="17" customFormat="1" ht="12.75" customHeight="1">
      <c r="A314" s="31"/>
      <c r="B314" s="31"/>
      <c r="C314" s="13" t="s">
        <v>19</v>
      </c>
      <c r="D314" s="13">
        <v>9</v>
      </c>
      <c r="E314" s="18">
        <v>4</v>
      </c>
      <c r="F314" s="16">
        <f t="shared" si="21"/>
        <v>4</v>
      </c>
      <c r="G314" s="32"/>
    </row>
    <row r="315" spans="1:7" s="17" customFormat="1" ht="12.75" customHeight="1">
      <c r="A315" s="31"/>
      <c r="B315" s="31"/>
      <c r="C315" s="13" t="s">
        <v>19</v>
      </c>
      <c r="D315" s="13">
        <v>10</v>
      </c>
      <c r="E315" s="18">
        <v>4</v>
      </c>
      <c r="F315" s="16">
        <f t="shared" si="21"/>
        <v>4</v>
      </c>
      <c r="G315" s="32"/>
    </row>
    <row r="316" spans="1:7" s="17" customFormat="1" ht="12" customHeight="1">
      <c r="A316" s="31"/>
      <c r="B316" s="33" t="s">
        <v>10</v>
      </c>
      <c r="C316" s="33"/>
      <c r="D316" s="33"/>
      <c r="E316" s="11">
        <f>SUM(E309:E315)</f>
        <v>8</v>
      </c>
      <c r="F316" s="11">
        <f>SUM(E316:E316)</f>
        <v>8</v>
      </c>
      <c r="G316" s="11">
        <f>G309</f>
        <v>8</v>
      </c>
    </row>
    <row r="317" spans="1:7" s="17" customFormat="1" ht="12.75" customHeight="1">
      <c r="A317" s="31" t="s">
        <v>54</v>
      </c>
      <c r="B317" s="31" t="s">
        <v>34</v>
      </c>
      <c r="C317" s="13" t="s">
        <v>16</v>
      </c>
      <c r="D317" s="13">
        <v>6</v>
      </c>
      <c r="E317" s="18">
        <v>0</v>
      </c>
      <c r="F317" s="16">
        <f t="shared" ref="F317:F324" si="22">E317</f>
        <v>0</v>
      </c>
      <c r="G317" s="32">
        <f>SUM(F317:F324)</f>
        <v>5</v>
      </c>
    </row>
    <row r="318" spans="1:7" s="17" customFormat="1" ht="12.75" customHeight="1">
      <c r="A318" s="31"/>
      <c r="B318" s="31"/>
      <c r="C318" s="13" t="s">
        <v>16</v>
      </c>
      <c r="D318" s="13">
        <v>9</v>
      </c>
      <c r="E318" s="18">
        <v>0</v>
      </c>
      <c r="F318" s="16">
        <f t="shared" si="22"/>
        <v>0</v>
      </c>
      <c r="G318" s="32"/>
    </row>
    <row r="319" spans="1:7" s="17" customFormat="1" ht="12.75" customHeight="1">
      <c r="A319" s="31"/>
      <c r="B319" s="31"/>
      <c r="C319" s="13" t="s">
        <v>17</v>
      </c>
      <c r="D319" s="13">
        <v>6</v>
      </c>
      <c r="E319" s="18">
        <v>0</v>
      </c>
      <c r="F319" s="16">
        <f t="shared" si="22"/>
        <v>0</v>
      </c>
      <c r="G319" s="32"/>
    </row>
    <row r="320" spans="1:7" s="17" customFormat="1" ht="12.75" customHeight="1">
      <c r="A320" s="31"/>
      <c r="B320" s="31"/>
      <c r="C320" s="13" t="s">
        <v>18</v>
      </c>
      <c r="D320" s="13">
        <v>6</v>
      </c>
      <c r="E320" s="18">
        <v>0</v>
      </c>
      <c r="F320" s="16">
        <f t="shared" si="22"/>
        <v>0</v>
      </c>
      <c r="G320" s="32"/>
    </row>
    <row r="321" spans="1:7" s="17" customFormat="1" ht="12.75" customHeight="1">
      <c r="A321" s="31"/>
      <c r="B321" s="31"/>
      <c r="C321" s="13" t="s">
        <v>18</v>
      </c>
      <c r="D321" s="13">
        <v>9</v>
      </c>
      <c r="E321" s="18">
        <v>4</v>
      </c>
      <c r="F321" s="16">
        <f t="shared" si="22"/>
        <v>4</v>
      </c>
      <c r="G321" s="32"/>
    </row>
    <row r="322" spans="1:7" s="17" customFormat="1" ht="12.75" customHeight="1">
      <c r="A322" s="31"/>
      <c r="B322" s="31"/>
      <c r="C322" s="13" t="s">
        <v>18</v>
      </c>
      <c r="D322" s="13">
        <v>10</v>
      </c>
      <c r="E322" s="18">
        <v>0</v>
      </c>
      <c r="F322" s="16">
        <f t="shared" si="22"/>
        <v>0</v>
      </c>
      <c r="G322" s="32"/>
    </row>
    <row r="323" spans="1:7" s="17" customFormat="1" ht="12.75" customHeight="1">
      <c r="A323" s="31"/>
      <c r="B323" s="31"/>
      <c r="C323" s="13" t="s">
        <v>19</v>
      </c>
      <c r="D323" s="13">
        <v>1</v>
      </c>
      <c r="E323" s="18">
        <v>0</v>
      </c>
      <c r="F323" s="16">
        <f t="shared" si="22"/>
        <v>0</v>
      </c>
      <c r="G323" s="32"/>
    </row>
    <row r="324" spans="1:7" s="17" customFormat="1" ht="12.75" customHeight="1">
      <c r="A324" s="31"/>
      <c r="B324" s="31"/>
      <c r="C324" s="13" t="s">
        <v>19</v>
      </c>
      <c r="D324" s="13">
        <v>10</v>
      </c>
      <c r="E324" s="18">
        <v>1</v>
      </c>
      <c r="F324" s="16">
        <f t="shared" si="22"/>
        <v>1</v>
      </c>
      <c r="G324" s="32"/>
    </row>
    <row r="325" spans="1:7" s="17" customFormat="1" ht="12.75" customHeight="1">
      <c r="A325" s="31"/>
      <c r="B325" s="33" t="s">
        <v>10</v>
      </c>
      <c r="C325" s="33"/>
      <c r="D325" s="33"/>
      <c r="E325" s="11">
        <f>SUM(E317:E324)</f>
        <v>5</v>
      </c>
      <c r="F325" s="11">
        <f>SUM(E325:E325)</f>
        <v>5</v>
      </c>
      <c r="G325" s="11">
        <f>G317</f>
        <v>5</v>
      </c>
    </row>
    <row r="326" spans="1:7" s="17" customFormat="1" ht="12.75" customHeight="1">
      <c r="A326" s="31" t="s">
        <v>55</v>
      </c>
      <c r="B326" s="31" t="s">
        <v>34</v>
      </c>
      <c r="C326" s="13" t="s">
        <v>16</v>
      </c>
      <c r="D326" s="13">
        <v>6</v>
      </c>
      <c r="E326" s="18">
        <v>0</v>
      </c>
      <c r="F326" s="16">
        <f t="shared" ref="F326:F333" si="23">E326</f>
        <v>0</v>
      </c>
      <c r="G326" s="32">
        <f>SUM(F326:F333)</f>
        <v>3</v>
      </c>
    </row>
    <row r="327" spans="1:7" s="17" customFormat="1" ht="12.75" customHeight="1">
      <c r="A327" s="31"/>
      <c r="B327" s="31"/>
      <c r="C327" s="13" t="s">
        <v>17</v>
      </c>
      <c r="D327" s="13">
        <v>6</v>
      </c>
      <c r="E327" s="18">
        <v>0</v>
      </c>
      <c r="F327" s="16">
        <f t="shared" si="23"/>
        <v>0</v>
      </c>
      <c r="G327" s="32"/>
    </row>
    <row r="328" spans="1:7" s="17" customFormat="1" ht="12.75" customHeight="1">
      <c r="A328" s="31"/>
      <c r="B328" s="31"/>
      <c r="C328" s="13" t="s">
        <v>17</v>
      </c>
      <c r="D328" s="13">
        <v>9</v>
      </c>
      <c r="E328" s="18">
        <v>0</v>
      </c>
      <c r="F328" s="16">
        <f t="shared" si="23"/>
        <v>0</v>
      </c>
      <c r="G328" s="32"/>
    </row>
    <row r="329" spans="1:7" s="17" customFormat="1" ht="12.75" customHeight="1">
      <c r="A329" s="31"/>
      <c r="B329" s="31"/>
      <c r="C329" s="13" t="s">
        <v>18</v>
      </c>
      <c r="D329" s="13">
        <v>6</v>
      </c>
      <c r="E329" s="18">
        <v>0</v>
      </c>
      <c r="F329" s="16">
        <f t="shared" si="23"/>
        <v>0</v>
      </c>
      <c r="G329" s="32"/>
    </row>
    <row r="330" spans="1:7" s="17" customFormat="1" ht="12.75" customHeight="1">
      <c r="A330" s="31"/>
      <c r="B330" s="31"/>
      <c r="C330" s="13" t="s">
        <v>19</v>
      </c>
      <c r="D330" s="13">
        <v>1</v>
      </c>
      <c r="E330" s="18">
        <v>0</v>
      </c>
      <c r="F330" s="16">
        <f t="shared" si="23"/>
        <v>0</v>
      </c>
      <c r="G330" s="32"/>
    </row>
    <row r="331" spans="1:7" s="17" customFormat="1" ht="12.75" customHeight="1">
      <c r="A331" s="31"/>
      <c r="B331" s="31"/>
      <c r="C331" s="13" t="s">
        <v>19</v>
      </c>
      <c r="D331" s="13">
        <v>6</v>
      </c>
      <c r="E331" s="18">
        <v>0</v>
      </c>
      <c r="F331" s="16">
        <f t="shared" si="23"/>
        <v>0</v>
      </c>
      <c r="G331" s="32"/>
    </row>
    <row r="332" spans="1:7" s="17" customFormat="1" ht="12.75" customHeight="1">
      <c r="A332" s="31"/>
      <c r="B332" s="31"/>
      <c r="C332" s="13" t="s">
        <v>19</v>
      </c>
      <c r="D332" s="13">
        <v>9</v>
      </c>
      <c r="E332" s="18">
        <v>2</v>
      </c>
      <c r="F332" s="16">
        <f t="shared" si="23"/>
        <v>2</v>
      </c>
      <c r="G332" s="32"/>
    </row>
    <row r="333" spans="1:7" s="17" customFormat="1" ht="12.75" customHeight="1">
      <c r="A333" s="31"/>
      <c r="B333" s="31"/>
      <c r="C333" s="13" t="s">
        <v>19</v>
      </c>
      <c r="D333" s="13">
        <v>10</v>
      </c>
      <c r="E333" s="18">
        <v>1</v>
      </c>
      <c r="F333" s="16">
        <f t="shared" si="23"/>
        <v>1</v>
      </c>
      <c r="G333" s="32"/>
    </row>
    <row r="334" spans="1:7" s="17" customFormat="1" ht="12.75" customHeight="1">
      <c r="A334" s="31"/>
      <c r="B334" s="33" t="s">
        <v>10</v>
      </c>
      <c r="C334" s="33"/>
      <c r="D334" s="33"/>
      <c r="E334" s="11">
        <f>SUM(E326:E333)</f>
        <v>3</v>
      </c>
      <c r="F334" s="11">
        <f>SUM(E334:E334)</f>
        <v>3</v>
      </c>
      <c r="G334" s="11">
        <f>G326</f>
        <v>3</v>
      </c>
    </row>
    <row r="335" spans="1:7" s="17" customFormat="1" ht="12.75" customHeight="1">
      <c r="A335" s="31" t="s">
        <v>56</v>
      </c>
      <c r="B335" s="31" t="s">
        <v>24</v>
      </c>
      <c r="C335" s="13" t="s">
        <v>19</v>
      </c>
      <c r="D335" s="13">
        <v>6</v>
      </c>
      <c r="E335" s="18">
        <v>0</v>
      </c>
      <c r="F335" s="16">
        <f>E335</f>
        <v>0</v>
      </c>
      <c r="G335" s="32">
        <f>SUM(F335:F336)</f>
        <v>0</v>
      </c>
    </row>
    <row r="336" spans="1:7" s="17" customFormat="1" ht="12.75" customHeight="1">
      <c r="A336" s="31"/>
      <c r="B336" s="31"/>
      <c r="C336" s="13" t="s">
        <v>37</v>
      </c>
      <c r="D336" s="13">
        <v>6</v>
      </c>
      <c r="E336" s="18">
        <v>0</v>
      </c>
      <c r="F336" s="16">
        <f>E336</f>
        <v>0</v>
      </c>
      <c r="G336" s="32"/>
    </row>
    <row r="337" spans="1:7" s="17" customFormat="1" ht="12.75" customHeight="1">
      <c r="A337" s="31"/>
      <c r="B337" s="33" t="s">
        <v>10</v>
      </c>
      <c r="C337" s="33"/>
      <c r="D337" s="33"/>
      <c r="E337" s="11">
        <f>SUM(E335:E336)</f>
        <v>0</v>
      </c>
      <c r="F337" s="11">
        <f>SUM(E337:E337)</f>
        <v>0</v>
      </c>
      <c r="G337" s="11">
        <f>G335</f>
        <v>0</v>
      </c>
    </row>
    <row r="338" spans="1:7" s="17" customFormat="1" ht="12.75" customHeight="1">
      <c r="A338" s="31" t="s">
        <v>57</v>
      </c>
      <c r="B338" s="31" t="s">
        <v>24</v>
      </c>
      <c r="C338" s="13" t="s">
        <v>38</v>
      </c>
      <c r="D338" s="13">
        <v>1</v>
      </c>
      <c r="E338" s="18">
        <v>0</v>
      </c>
      <c r="F338" s="16">
        <f t="shared" ref="F338:F343" si="24">E338</f>
        <v>0</v>
      </c>
      <c r="G338" s="32">
        <f>SUM(F338:F343)</f>
        <v>10</v>
      </c>
    </row>
    <row r="339" spans="1:7" s="17" customFormat="1" ht="12.75" customHeight="1">
      <c r="A339" s="31"/>
      <c r="B339" s="31"/>
      <c r="C339" s="13" t="s">
        <v>38</v>
      </c>
      <c r="D339" s="13">
        <v>5</v>
      </c>
      <c r="E339" s="18">
        <v>1</v>
      </c>
      <c r="F339" s="16">
        <f t="shared" si="24"/>
        <v>1</v>
      </c>
      <c r="G339" s="32"/>
    </row>
    <row r="340" spans="1:7" s="17" customFormat="1" ht="12.75" customHeight="1">
      <c r="A340" s="31"/>
      <c r="B340" s="31"/>
      <c r="C340" s="13" t="s">
        <v>38</v>
      </c>
      <c r="D340" s="13">
        <v>8</v>
      </c>
      <c r="E340" s="18">
        <v>4</v>
      </c>
      <c r="F340" s="16">
        <f t="shared" si="24"/>
        <v>4</v>
      </c>
      <c r="G340" s="32"/>
    </row>
    <row r="341" spans="1:7" s="17" customFormat="1" ht="12.75" customHeight="1">
      <c r="A341" s="31"/>
      <c r="B341" s="31"/>
      <c r="C341" s="13" t="s">
        <v>42</v>
      </c>
      <c r="D341" s="13">
        <v>5</v>
      </c>
      <c r="E341" s="18">
        <v>0</v>
      </c>
      <c r="F341" s="16">
        <f t="shared" si="24"/>
        <v>0</v>
      </c>
      <c r="G341" s="32"/>
    </row>
    <row r="342" spans="1:7" s="17" customFormat="1" ht="12.75" customHeight="1">
      <c r="A342" s="31"/>
      <c r="B342" s="31"/>
      <c r="C342" s="13" t="s">
        <v>42</v>
      </c>
      <c r="D342" s="13">
        <v>8</v>
      </c>
      <c r="E342" s="18">
        <v>0</v>
      </c>
      <c r="F342" s="16">
        <f t="shared" si="24"/>
        <v>0</v>
      </c>
      <c r="G342" s="32"/>
    </row>
    <row r="343" spans="1:7" s="17" customFormat="1" ht="12.75" customHeight="1">
      <c r="A343" s="31"/>
      <c r="B343" s="31"/>
      <c r="C343" s="13" t="s">
        <v>42</v>
      </c>
      <c r="D343" s="13">
        <v>10</v>
      </c>
      <c r="E343" s="18">
        <v>5</v>
      </c>
      <c r="F343" s="16">
        <f t="shared" si="24"/>
        <v>5</v>
      </c>
      <c r="G343" s="32"/>
    </row>
    <row r="344" spans="1:7" s="17" customFormat="1" ht="12.75" customHeight="1">
      <c r="A344" s="31"/>
      <c r="B344" s="33" t="s">
        <v>10</v>
      </c>
      <c r="C344" s="33"/>
      <c r="D344" s="33"/>
      <c r="E344" s="11">
        <f>SUM(E338:E343)</f>
        <v>10</v>
      </c>
      <c r="F344" s="11">
        <f>SUM(E344:E344)</f>
        <v>10</v>
      </c>
      <c r="G344" s="11">
        <f>G338</f>
        <v>10</v>
      </c>
    </row>
    <row r="345" spans="1:7" s="17" customFormat="1" ht="12.75" customHeight="1">
      <c r="A345" s="31" t="s">
        <v>58</v>
      </c>
      <c r="B345" s="31" t="s">
        <v>34</v>
      </c>
      <c r="C345" s="13" t="s">
        <v>13</v>
      </c>
      <c r="D345" s="13">
        <v>1</v>
      </c>
      <c r="E345" s="18">
        <v>0</v>
      </c>
      <c r="F345" s="16">
        <f t="shared" ref="F345:F361" si="25">E345</f>
        <v>0</v>
      </c>
      <c r="G345" s="32">
        <f>SUM(F345:F361)</f>
        <v>22</v>
      </c>
    </row>
    <row r="346" spans="1:7" s="17" customFormat="1" ht="12.75" customHeight="1">
      <c r="A346" s="31"/>
      <c r="B346" s="31"/>
      <c r="C346" s="13" t="s">
        <v>14</v>
      </c>
      <c r="D346" s="13">
        <v>1</v>
      </c>
      <c r="E346" s="18">
        <v>0</v>
      </c>
      <c r="F346" s="16">
        <f t="shared" si="25"/>
        <v>0</v>
      </c>
      <c r="G346" s="32"/>
    </row>
    <row r="347" spans="1:7" s="17" customFormat="1" ht="12.75" customHeight="1">
      <c r="A347" s="31"/>
      <c r="B347" s="31"/>
      <c r="C347" s="13" t="s">
        <v>15</v>
      </c>
      <c r="D347" s="13">
        <v>6</v>
      </c>
      <c r="E347" s="18">
        <v>0</v>
      </c>
      <c r="F347" s="16">
        <f t="shared" si="25"/>
        <v>0</v>
      </c>
      <c r="G347" s="32"/>
    </row>
    <row r="348" spans="1:7" s="17" customFormat="1" ht="12.75" customHeight="1">
      <c r="A348" s="31"/>
      <c r="B348" s="31"/>
      <c r="C348" s="13" t="s">
        <v>15</v>
      </c>
      <c r="D348" s="13">
        <v>9</v>
      </c>
      <c r="E348" s="18">
        <v>0</v>
      </c>
      <c r="F348" s="16">
        <f t="shared" si="25"/>
        <v>0</v>
      </c>
      <c r="G348" s="32"/>
    </row>
    <row r="349" spans="1:7" s="17" customFormat="1" ht="12.75" customHeight="1">
      <c r="A349" s="31"/>
      <c r="B349" s="31"/>
      <c r="C349" s="13" t="s">
        <v>16</v>
      </c>
      <c r="D349" s="13">
        <v>6</v>
      </c>
      <c r="E349" s="18">
        <v>0</v>
      </c>
      <c r="F349" s="16">
        <f t="shared" si="25"/>
        <v>0</v>
      </c>
      <c r="G349" s="32"/>
    </row>
    <row r="350" spans="1:7" s="17" customFormat="1" ht="12.75" customHeight="1">
      <c r="A350" s="31"/>
      <c r="B350" s="31"/>
      <c r="C350" s="13" t="s">
        <v>16</v>
      </c>
      <c r="D350" s="13">
        <v>9</v>
      </c>
      <c r="E350" s="18">
        <v>0</v>
      </c>
      <c r="F350" s="16">
        <f t="shared" si="25"/>
        <v>0</v>
      </c>
      <c r="G350" s="32"/>
    </row>
    <row r="351" spans="1:7" s="17" customFormat="1" ht="12.75" customHeight="1">
      <c r="A351" s="31"/>
      <c r="B351" s="31"/>
      <c r="C351" s="13" t="s">
        <v>17</v>
      </c>
      <c r="D351" s="13">
        <v>6</v>
      </c>
      <c r="E351" s="18">
        <v>0</v>
      </c>
      <c r="F351" s="16">
        <f t="shared" si="25"/>
        <v>0</v>
      </c>
      <c r="G351" s="32"/>
    </row>
    <row r="352" spans="1:7" s="17" customFormat="1" ht="12.75" customHeight="1">
      <c r="A352" s="31"/>
      <c r="B352" s="31"/>
      <c r="C352" s="13" t="s">
        <v>17</v>
      </c>
      <c r="D352" s="13">
        <v>9</v>
      </c>
      <c r="E352" s="18">
        <v>0</v>
      </c>
      <c r="F352" s="16">
        <f t="shared" si="25"/>
        <v>0</v>
      </c>
      <c r="G352" s="32"/>
    </row>
    <row r="353" spans="1:7" s="17" customFormat="1" ht="12.75" customHeight="1">
      <c r="A353" s="31"/>
      <c r="B353" s="31"/>
      <c r="C353" s="13" t="s">
        <v>18</v>
      </c>
      <c r="D353" s="13">
        <v>1</v>
      </c>
      <c r="E353" s="18">
        <v>0</v>
      </c>
      <c r="F353" s="16">
        <f t="shared" si="25"/>
        <v>0</v>
      </c>
      <c r="G353" s="32"/>
    </row>
    <row r="354" spans="1:7" s="17" customFormat="1" ht="12.75" customHeight="1">
      <c r="A354" s="31"/>
      <c r="B354" s="31"/>
      <c r="C354" s="13" t="s">
        <v>18</v>
      </c>
      <c r="D354" s="13">
        <v>3</v>
      </c>
      <c r="E354" s="18">
        <v>0</v>
      </c>
      <c r="F354" s="16">
        <f t="shared" si="25"/>
        <v>0</v>
      </c>
      <c r="G354" s="32"/>
    </row>
    <row r="355" spans="1:7" s="17" customFormat="1" ht="12.75" customHeight="1">
      <c r="A355" s="31"/>
      <c r="B355" s="31"/>
      <c r="C355" s="13" t="s">
        <v>18</v>
      </c>
      <c r="D355" s="13">
        <v>6</v>
      </c>
      <c r="E355" s="18">
        <v>1</v>
      </c>
      <c r="F355" s="16">
        <f t="shared" si="25"/>
        <v>1</v>
      </c>
      <c r="G355" s="32"/>
    </row>
    <row r="356" spans="1:7" s="17" customFormat="1" ht="12.75" customHeight="1">
      <c r="A356" s="31"/>
      <c r="B356" s="31"/>
      <c r="C356" s="13" t="s">
        <v>18</v>
      </c>
      <c r="D356" s="13">
        <v>9</v>
      </c>
      <c r="E356" s="18">
        <v>0</v>
      </c>
      <c r="F356" s="16">
        <f t="shared" si="25"/>
        <v>0</v>
      </c>
      <c r="G356" s="32"/>
    </row>
    <row r="357" spans="1:7" s="17" customFormat="1" ht="12.75" customHeight="1">
      <c r="A357" s="31"/>
      <c r="B357" s="31"/>
      <c r="C357" s="13" t="s">
        <v>18</v>
      </c>
      <c r="D357" s="13">
        <v>10</v>
      </c>
      <c r="E357" s="18">
        <v>0</v>
      </c>
      <c r="F357" s="16">
        <f t="shared" si="25"/>
        <v>0</v>
      </c>
      <c r="G357" s="32"/>
    </row>
    <row r="358" spans="1:7" s="17" customFormat="1" ht="12.75" customHeight="1">
      <c r="A358" s="31"/>
      <c r="B358" s="31"/>
      <c r="C358" s="13" t="s">
        <v>19</v>
      </c>
      <c r="D358" s="13">
        <v>1</v>
      </c>
      <c r="E358" s="18">
        <v>0</v>
      </c>
      <c r="F358" s="16">
        <f t="shared" si="25"/>
        <v>0</v>
      </c>
      <c r="G358" s="32"/>
    </row>
    <row r="359" spans="1:7" s="17" customFormat="1" ht="12.75" customHeight="1">
      <c r="A359" s="31"/>
      <c r="B359" s="31"/>
      <c r="C359" s="13" t="s">
        <v>19</v>
      </c>
      <c r="D359" s="13">
        <v>6</v>
      </c>
      <c r="E359" s="18">
        <v>1</v>
      </c>
      <c r="F359" s="16">
        <f t="shared" si="25"/>
        <v>1</v>
      </c>
      <c r="G359" s="32"/>
    </row>
    <row r="360" spans="1:7" s="17" customFormat="1" ht="12.75" customHeight="1">
      <c r="A360" s="31"/>
      <c r="B360" s="31"/>
      <c r="C360" s="13" t="s">
        <v>19</v>
      </c>
      <c r="D360" s="13">
        <v>9</v>
      </c>
      <c r="E360" s="18">
        <v>10</v>
      </c>
      <c r="F360" s="16">
        <f t="shared" si="25"/>
        <v>10</v>
      </c>
      <c r="G360" s="32"/>
    </row>
    <row r="361" spans="1:7" s="17" customFormat="1" ht="12.75" customHeight="1">
      <c r="A361" s="31"/>
      <c r="B361" s="31"/>
      <c r="C361" s="13" t="s">
        <v>19</v>
      </c>
      <c r="D361" s="13">
        <v>10</v>
      </c>
      <c r="E361" s="18">
        <v>10</v>
      </c>
      <c r="F361" s="16">
        <f t="shared" si="25"/>
        <v>10</v>
      </c>
      <c r="G361" s="32"/>
    </row>
    <row r="362" spans="1:7" s="17" customFormat="1" ht="12.75" customHeight="1">
      <c r="A362" s="31"/>
      <c r="B362" s="33" t="s">
        <v>10</v>
      </c>
      <c r="C362" s="33"/>
      <c r="D362" s="33"/>
      <c r="E362" s="11">
        <f>SUM(E345:E361)</f>
        <v>22</v>
      </c>
      <c r="F362" s="11">
        <f>SUM(E362:E362)</f>
        <v>22</v>
      </c>
      <c r="G362" s="11">
        <f>G345</f>
        <v>22</v>
      </c>
    </row>
    <row r="363" spans="1:7" s="17" customFormat="1" ht="12.75" customHeight="1">
      <c r="A363" s="31" t="s">
        <v>59</v>
      </c>
      <c r="B363" s="31" t="s">
        <v>24</v>
      </c>
      <c r="C363" s="13" t="s">
        <v>19</v>
      </c>
      <c r="D363" s="13">
        <v>6</v>
      </c>
      <c r="E363" s="18">
        <v>0</v>
      </c>
      <c r="F363" s="16">
        <f>E363</f>
        <v>0</v>
      </c>
      <c r="G363" s="32">
        <f>SUM(F363:F366)</f>
        <v>0</v>
      </c>
    </row>
    <row r="364" spans="1:7" s="17" customFormat="1" ht="12.75" customHeight="1">
      <c r="A364" s="31"/>
      <c r="B364" s="31"/>
      <c r="C364" s="13" t="s">
        <v>19</v>
      </c>
      <c r="D364" s="13">
        <v>9</v>
      </c>
      <c r="E364" s="18">
        <v>0</v>
      </c>
      <c r="F364" s="16">
        <f>E364</f>
        <v>0</v>
      </c>
      <c r="G364" s="32"/>
    </row>
    <row r="365" spans="1:7" s="17" customFormat="1" ht="12.75" customHeight="1">
      <c r="A365" s="31"/>
      <c r="B365" s="31"/>
      <c r="C365" s="13" t="s">
        <v>37</v>
      </c>
      <c r="D365" s="13">
        <v>6</v>
      </c>
      <c r="E365" s="18">
        <v>0</v>
      </c>
      <c r="F365" s="16">
        <f>E365</f>
        <v>0</v>
      </c>
      <c r="G365" s="32"/>
    </row>
    <row r="366" spans="1:7" s="17" customFormat="1" ht="12.75" customHeight="1">
      <c r="A366" s="31"/>
      <c r="B366" s="31"/>
      <c r="C366" s="13" t="s">
        <v>37</v>
      </c>
      <c r="D366" s="13">
        <v>9</v>
      </c>
      <c r="E366" s="18">
        <v>0</v>
      </c>
      <c r="F366" s="16">
        <f>E366</f>
        <v>0</v>
      </c>
      <c r="G366" s="32"/>
    </row>
    <row r="367" spans="1:7" s="17" customFormat="1" ht="12.75" customHeight="1">
      <c r="A367" s="31"/>
      <c r="B367" s="33" t="s">
        <v>10</v>
      </c>
      <c r="C367" s="33"/>
      <c r="D367" s="33"/>
      <c r="E367" s="11">
        <f>SUM(E363:E366)</f>
        <v>0</v>
      </c>
      <c r="F367" s="11">
        <f>SUM(E367:E367)</f>
        <v>0</v>
      </c>
      <c r="G367" s="11">
        <f>G363</f>
        <v>0</v>
      </c>
    </row>
    <row r="368" spans="1:7" s="17" customFormat="1" ht="12.75" customHeight="1">
      <c r="A368" s="31" t="s">
        <v>60</v>
      </c>
      <c r="B368" s="31" t="s">
        <v>34</v>
      </c>
      <c r="C368" s="13" t="s">
        <v>16</v>
      </c>
      <c r="D368" s="13">
        <v>6</v>
      </c>
      <c r="E368" s="18">
        <v>0</v>
      </c>
      <c r="F368" s="16">
        <f t="shared" ref="F368:F380" si="26">E368</f>
        <v>0</v>
      </c>
      <c r="G368" s="32">
        <f>SUM(F368:F380)</f>
        <v>14</v>
      </c>
    </row>
    <row r="369" spans="1:7" s="17" customFormat="1" ht="12.75" customHeight="1">
      <c r="A369" s="31"/>
      <c r="B369" s="31"/>
      <c r="C369" s="13" t="s">
        <v>16</v>
      </c>
      <c r="D369" s="13">
        <v>9</v>
      </c>
      <c r="E369" s="18">
        <v>0</v>
      </c>
      <c r="F369" s="16">
        <f t="shared" si="26"/>
        <v>0</v>
      </c>
      <c r="G369" s="32"/>
    </row>
    <row r="370" spans="1:7" s="17" customFormat="1" ht="12.75" customHeight="1">
      <c r="A370" s="31"/>
      <c r="B370" s="31"/>
      <c r="C370" s="13" t="s">
        <v>17</v>
      </c>
      <c r="D370" s="13">
        <v>6</v>
      </c>
      <c r="E370" s="18">
        <v>0</v>
      </c>
      <c r="F370" s="16">
        <f t="shared" si="26"/>
        <v>0</v>
      </c>
      <c r="G370" s="32"/>
    </row>
    <row r="371" spans="1:7" s="17" customFormat="1" ht="12.75" customHeight="1">
      <c r="A371" s="31"/>
      <c r="B371" s="31"/>
      <c r="C371" s="13" t="s">
        <v>17</v>
      </c>
      <c r="D371" s="13">
        <v>9</v>
      </c>
      <c r="E371" s="18">
        <v>0</v>
      </c>
      <c r="F371" s="16">
        <f t="shared" si="26"/>
        <v>0</v>
      </c>
      <c r="G371" s="32"/>
    </row>
    <row r="372" spans="1:7" s="17" customFormat="1" ht="12.75" customHeight="1">
      <c r="A372" s="31"/>
      <c r="B372" s="31"/>
      <c r="C372" s="13" t="s">
        <v>18</v>
      </c>
      <c r="D372" s="13">
        <v>1</v>
      </c>
      <c r="E372" s="18">
        <v>0</v>
      </c>
      <c r="F372" s="16">
        <f t="shared" si="26"/>
        <v>0</v>
      </c>
      <c r="G372" s="32"/>
    </row>
    <row r="373" spans="1:7" s="17" customFormat="1" ht="12.75" customHeight="1">
      <c r="A373" s="31"/>
      <c r="B373" s="31"/>
      <c r="C373" s="13" t="s">
        <v>18</v>
      </c>
      <c r="D373" s="13">
        <v>6</v>
      </c>
      <c r="E373" s="18">
        <v>0</v>
      </c>
      <c r="F373" s="16">
        <f t="shared" si="26"/>
        <v>0</v>
      </c>
      <c r="G373" s="32"/>
    </row>
    <row r="374" spans="1:7" s="17" customFormat="1" ht="12.75" customHeight="1">
      <c r="A374" s="31"/>
      <c r="B374" s="31"/>
      <c r="C374" s="13" t="s">
        <v>18</v>
      </c>
      <c r="D374" s="13">
        <v>9</v>
      </c>
      <c r="E374" s="18">
        <v>0</v>
      </c>
      <c r="F374" s="16">
        <f t="shared" si="26"/>
        <v>0</v>
      </c>
      <c r="G374" s="32"/>
    </row>
    <row r="375" spans="1:7" s="17" customFormat="1" ht="12.75" customHeight="1">
      <c r="A375" s="31"/>
      <c r="B375" s="31"/>
      <c r="C375" s="13" t="s">
        <v>18</v>
      </c>
      <c r="D375" s="13">
        <v>10</v>
      </c>
      <c r="E375" s="18">
        <v>0</v>
      </c>
      <c r="F375" s="16">
        <f t="shared" si="26"/>
        <v>0</v>
      </c>
      <c r="G375" s="32"/>
    </row>
    <row r="376" spans="1:7" s="17" customFormat="1" ht="12.75" customHeight="1">
      <c r="A376" s="31"/>
      <c r="B376" s="31"/>
      <c r="C376" s="13" t="s">
        <v>19</v>
      </c>
      <c r="D376" s="13">
        <v>1</v>
      </c>
      <c r="E376" s="18">
        <v>0</v>
      </c>
      <c r="F376" s="16">
        <f t="shared" si="26"/>
        <v>0</v>
      </c>
      <c r="G376" s="32"/>
    </row>
    <row r="377" spans="1:7" s="17" customFormat="1" ht="12.75" customHeight="1">
      <c r="A377" s="31"/>
      <c r="B377" s="31"/>
      <c r="C377" s="13" t="s">
        <v>19</v>
      </c>
      <c r="D377" s="13">
        <v>3</v>
      </c>
      <c r="E377" s="18">
        <v>0</v>
      </c>
      <c r="F377" s="16">
        <f t="shared" si="26"/>
        <v>0</v>
      </c>
      <c r="G377" s="32"/>
    </row>
    <row r="378" spans="1:7" s="17" customFormat="1" ht="12.75" customHeight="1">
      <c r="A378" s="31"/>
      <c r="B378" s="31"/>
      <c r="C378" s="13" t="s">
        <v>19</v>
      </c>
      <c r="D378" s="13">
        <v>6</v>
      </c>
      <c r="E378" s="18">
        <v>0</v>
      </c>
      <c r="F378" s="16">
        <f t="shared" si="26"/>
        <v>0</v>
      </c>
      <c r="G378" s="32"/>
    </row>
    <row r="379" spans="1:7" s="17" customFormat="1" ht="12.75" customHeight="1">
      <c r="A379" s="31"/>
      <c r="B379" s="31"/>
      <c r="C379" s="13" t="s">
        <v>19</v>
      </c>
      <c r="D379" s="13">
        <v>9</v>
      </c>
      <c r="E379" s="18">
        <v>11</v>
      </c>
      <c r="F379" s="16">
        <f t="shared" si="26"/>
        <v>11</v>
      </c>
      <c r="G379" s="32"/>
    </row>
    <row r="380" spans="1:7" s="17" customFormat="1" ht="12.75" customHeight="1">
      <c r="A380" s="31"/>
      <c r="B380" s="31"/>
      <c r="C380" s="13" t="s">
        <v>19</v>
      </c>
      <c r="D380" s="13">
        <v>10</v>
      </c>
      <c r="E380" s="18">
        <v>3</v>
      </c>
      <c r="F380" s="16">
        <f t="shared" si="26"/>
        <v>3</v>
      </c>
      <c r="G380" s="32"/>
    </row>
    <row r="381" spans="1:7" s="17" customFormat="1" ht="12.75" customHeight="1">
      <c r="A381" s="31"/>
      <c r="B381" s="33" t="s">
        <v>10</v>
      </c>
      <c r="C381" s="33"/>
      <c r="D381" s="33"/>
      <c r="E381" s="11">
        <f>SUM(E368:E380)</f>
        <v>14</v>
      </c>
      <c r="F381" s="11">
        <f>SUM(E381:E381)</f>
        <v>14</v>
      </c>
      <c r="G381" s="11">
        <f>G368</f>
        <v>14</v>
      </c>
    </row>
    <row r="382" spans="1:7" s="17" customFormat="1" ht="12.75" customHeight="1">
      <c r="A382" s="31" t="s">
        <v>61</v>
      </c>
      <c r="B382" s="31" t="s">
        <v>24</v>
      </c>
      <c r="C382" s="13" t="s">
        <v>19</v>
      </c>
      <c r="D382" s="13">
        <v>6</v>
      </c>
      <c r="E382" s="18">
        <v>0</v>
      </c>
      <c r="F382" s="16">
        <f>E382</f>
        <v>0</v>
      </c>
      <c r="G382" s="32">
        <f>SUM(F382:F383)</f>
        <v>0</v>
      </c>
    </row>
    <row r="383" spans="1:7" s="17" customFormat="1" ht="12.75" customHeight="1">
      <c r="A383" s="31"/>
      <c r="B383" s="31"/>
      <c r="C383" s="13" t="s">
        <v>37</v>
      </c>
      <c r="D383" s="13">
        <v>6</v>
      </c>
      <c r="E383" s="18">
        <v>0</v>
      </c>
      <c r="F383" s="16">
        <f>E383</f>
        <v>0</v>
      </c>
      <c r="G383" s="32"/>
    </row>
    <row r="384" spans="1:7" s="17" customFormat="1" ht="12.75" customHeight="1">
      <c r="A384" s="31"/>
      <c r="B384" s="33" t="s">
        <v>10</v>
      </c>
      <c r="C384" s="33"/>
      <c r="D384" s="33"/>
      <c r="E384" s="11">
        <f>SUM(E382:E383)</f>
        <v>0</v>
      </c>
      <c r="F384" s="11">
        <f>SUM(E384:E384)</f>
        <v>0</v>
      </c>
      <c r="G384" s="11">
        <f>G382</f>
        <v>0</v>
      </c>
    </row>
    <row r="385" spans="1:7" s="17" customFormat="1" ht="12.75" customHeight="1">
      <c r="A385" s="31" t="s">
        <v>62</v>
      </c>
      <c r="B385" s="31" t="s">
        <v>34</v>
      </c>
      <c r="C385" s="13" t="s">
        <v>17</v>
      </c>
      <c r="D385" s="13">
        <v>6</v>
      </c>
      <c r="E385" s="18">
        <v>0</v>
      </c>
      <c r="F385" s="16">
        <f t="shared" ref="F385:F392" si="27">E385</f>
        <v>0</v>
      </c>
      <c r="G385" s="32">
        <f>SUM(F385:F392)</f>
        <v>12</v>
      </c>
    </row>
    <row r="386" spans="1:7" s="17" customFormat="1" ht="12.75" customHeight="1">
      <c r="A386" s="31"/>
      <c r="B386" s="31"/>
      <c r="C386" s="13" t="s">
        <v>17</v>
      </c>
      <c r="D386" s="13">
        <v>9</v>
      </c>
      <c r="E386" s="18">
        <v>0</v>
      </c>
      <c r="F386" s="16">
        <f t="shared" si="27"/>
        <v>0</v>
      </c>
      <c r="G386" s="32"/>
    </row>
    <row r="387" spans="1:7" s="17" customFormat="1" ht="12.75" customHeight="1">
      <c r="A387" s="31"/>
      <c r="B387" s="31"/>
      <c r="C387" s="13" t="s">
        <v>18</v>
      </c>
      <c r="D387" s="13">
        <v>6</v>
      </c>
      <c r="E387" s="18">
        <v>0</v>
      </c>
      <c r="F387" s="16">
        <f t="shared" si="27"/>
        <v>0</v>
      </c>
      <c r="G387" s="32"/>
    </row>
    <row r="388" spans="1:7" s="17" customFormat="1" ht="12.75" customHeight="1">
      <c r="A388" s="31"/>
      <c r="B388" s="31"/>
      <c r="C388" s="13" t="s">
        <v>18</v>
      </c>
      <c r="D388" s="13">
        <v>9</v>
      </c>
      <c r="E388" s="18">
        <v>1</v>
      </c>
      <c r="F388" s="16">
        <f t="shared" si="27"/>
        <v>1</v>
      </c>
      <c r="G388" s="32"/>
    </row>
    <row r="389" spans="1:7" s="17" customFormat="1" ht="12.75" customHeight="1">
      <c r="A389" s="31"/>
      <c r="B389" s="31"/>
      <c r="C389" s="13" t="s">
        <v>18</v>
      </c>
      <c r="D389" s="13">
        <v>10</v>
      </c>
      <c r="E389" s="18">
        <v>0</v>
      </c>
      <c r="F389" s="16">
        <f t="shared" si="27"/>
        <v>0</v>
      </c>
      <c r="G389" s="32"/>
    </row>
    <row r="390" spans="1:7" s="17" customFormat="1" ht="12.75" customHeight="1">
      <c r="A390" s="31"/>
      <c r="B390" s="31"/>
      <c r="C390" s="13" t="s">
        <v>19</v>
      </c>
      <c r="D390" s="13">
        <v>6</v>
      </c>
      <c r="E390" s="18">
        <v>0</v>
      </c>
      <c r="F390" s="16">
        <f t="shared" si="27"/>
        <v>0</v>
      </c>
      <c r="G390" s="32"/>
    </row>
    <row r="391" spans="1:7" s="17" customFormat="1" ht="12.75" customHeight="1">
      <c r="A391" s="31"/>
      <c r="B391" s="31"/>
      <c r="C391" s="13" t="s">
        <v>19</v>
      </c>
      <c r="D391" s="13">
        <v>9</v>
      </c>
      <c r="E391" s="18">
        <v>5</v>
      </c>
      <c r="F391" s="16">
        <f t="shared" si="27"/>
        <v>5</v>
      </c>
      <c r="G391" s="32"/>
    </row>
    <row r="392" spans="1:7" s="17" customFormat="1" ht="12.75" customHeight="1">
      <c r="A392" s="31"/>
      <c r="B392" s="31"/>
      <c r="C392" s="13" t="s">
        <v>19</v>
      </c>
      <c r="D392" s="13">
        <v>10</v>
      </c>
      <c r="E392" s="18">
        <v>6</v>
      </c>
      <c r="F392" s="16">
        <f t="shared" si="27"/>
        <v>6</v>
      </c>
      <c r="G392" s="32"/>
    </row>
    <row r="393" spans="1:7" s="17" customFormat="1" ht="12.75" customHeight="1">
      <c r="A393" s="31"/>
      <c r="B393" s="33" t="s">
        <v>10</v>
      </c>
      <c r="C393" s="33"/>
      <c r="D393" s="33"/>
      <c r="E393" s="11">
        <f>SUM(E385:E392)</f>
        <v>12</v>
      </c>
      <c r="F393" s="11">
        <f>SUM(E393:E393)</f>
        <v>12</v>
      </c>
      <c r="G393" s="11">
        <f>G385</f>
        <v>12</v>
      </c>
    </row>
    <row r="394" spans="1:7" s="17" customFormat="1" ht="12.75" customHeight="1">
      <c r="A394" s="31" t="s">
        <v>63</v>
      </c>
      <c r="B394" s="31" t="s">
        <v>24</v>
      </c>
      <c r="C394" s="13" t="s">
        <v>37</v>
      </c>
      <c r="D394" s="13">
        <v>6</v>
      </c>
      <c r="E394" s="18">
        <v>0</v>
      </c>
      <c r="F394" s="16">
        <f>E394</f>
        <v>0</v>
      </c>
      <c r="G394" s="32">
        <f>SUM(F394:F397)</f>
        <v>1</v>
      </c>
    </row>
    <row r="395" spans="1:7" s="17" customFormat="1" ht="12.75" customHeight="1">
      <c r="A395" s="31"/>
      <c r="B395" s="31"/>
      <c r="C395" s="13" t="s">
        <v>38</v>
      </c>
      <c r="D395" s="13">
        <v>5</v>
      </c>
      <c r="E395" s="18">
        <v>0</v>
      </c>
      <c r="F395" s="16">
        <f>E395</f>
        <v>0</v>
      </c>
      <c r="G395" s="32"/>
    </row>
    <row r="396" spans="1:7" s="17" customFormat="1" ht="12.75" customHeight="1">
      <c r="A396" s="31"/>
      <c r="B396" s="31"/>
      <c r="C396" s="13" t="s">
        <v>38</v>
      </c>
      <c r="D396" s="13">
        <v>8</v>
      </c>
      <c r="E396" s="18">
        <v>1</v>
      </c>
      <c r="F396" s="16">
        <f>E396</f>
        <v>1</v>
      </c>
      <c r="G396" s="32"/>
    </row>
    <row r="397" spans="1:7" s="17" customFormat="1" ht="12.75" customHeight="1">
      <c r="A397" s="31"/>
      <c r="B397" s="31"/>
      <c r="C397" s="13" t="s">
        <v>42</v>
      </c>
      <c r="D397" s="13">
        <v>1</v>
      </c>
      <c r="E397" s="18">
        <v>0</v>
      </c>
      <c r="F397" s="16">
        <f>E397</f>
        <v>0</v>
      </c>
      <c r="G397" s="32"/>
    </row>
    <row r="398" spans="1:7" s="17" customFormat="1" ht="12.75" customHeight="1">
      <c r="A398" s="31"/>
      <c r="B398" s="33" t="s">
        <v>10</v>
      </c>
      <c r="C398" s="33"/>
      <c r="D398" s="33"/>
      <c r="E398" s="11">
        <f>SUM(E394:E397)</f>
        <v>1</v>
      </c>
      <c r="F398" s="11">
        <f>SUM(E398:E398)</f>
        <v>1</v>
      </c>
      <c r="G398" s="11">
        <f>G394</f>
        <v>1</v>
      </c>
    </row>
    <row r="399" spans="1:7" s="17" customFormat="1" ht="12.75" customHeight="1">
      <c r="A399" s="31" t="s">
        <v>64</v>
      </c>
      <c r="B399" s="31" t="s">
        <v>34</v>
      </c>
      <c r="C399" s="13" t="s">
        <v>15</v>
      </c>
      <c r="D399" s="13">
        <v>1</v>
      </c>
      <c r="E399" s="18">
        <v>0</v>
      </c>
      <c r="F399" s="16">
        <f>E399</f>
        <v>0</v>
      </c>
      <c r="G399" s="32">
        <f>SUM(F399:F401)</f>
        <v>0</v>
      </c>
    </row>
    <row r="400" spans="1:7" s="17" customFormat="1" ht="12.75" customHeight="1">
      <c r="A400" s="31"/>
      <c r="B400" s="31"/>
      <c r="C400" s="13" t="s">
        <v>16</v>
      </c>
      <c r="D400" s="13">
        <v>1</v>
      </c>
      <c r="E400" s="18">
        <v>0</v>
      </c>
      <c r="F400" s="16"/>
      <c r="G400" s="32"/>
    </row>
    <row r="401" spans="1:7" s="17" customFormat="1" ht="12.75" customHeight="1">
      <c r="A401" s="31"/>
      <c r="B401" s="31"/>
      <c r="C401" s="13" t="s">
        <v>16</v>
      </c>
      <c r="D401" s="13">
        <v>10</v>
      </c>
      <c r="E401" s="18">
        <v>0</v>
      </c>
      <c r="F401" s="16">
        <f>E401</f>
        <v>0</v>
      </c>
      <c r="G401" s="32"/>
    </row>
    <row r="402" spans="1:7" s="17" customFormat="1" ht="12.75" customHeight="1">
      <c r="A402" s="31"/>
      <c r="B402" s="33" t="s">
        <v>10</v>
      </c>
      <c r="C402" s="33"/>
      <c r="D402" s="33"/>
      <c r="E402" s="11">
        <f>SUM(E399:E401)</f>
        <v>0</v>
      </c>
      <c r="F402" s="11">
        <f>SUM(E402:E402)</f>
        <v>0</v>
      </c>
      <c r="G402" s="11">
        <f>G399</f>
        <v>0</v>
      </c>
    </row>
    <row r="403" spans="1:7" s="17" customFormat="1" ht="12.75" customHeight="1">
      <c r="A403" s="31" t="s">
        <v>65</v>
      </c>
      <c r="B403" s="31" t="s">
        <v>49</v>
      </c>
      <c r="C403" s="13" t="s">
        <v>38</v>
      </c>
      <c r="D403" s="13">
        <v>1</v>
      </c>
      <c r="E403" s="18">
        <v>0</v>
      </c>
      <c r="F403" s="16">
        <f t="shared" ref="F403:F408" si="28">E403</f>
        <v>0</v>
      </c>
      <c r="G403" s="32">
        <f>SUM(F403:F408)</f>
        <v>8</v>
      </c>
    </row>
    <row r="404" spans="1:7" s="17" customFormat="1" ht="12.75" customHeight="1">
      <c r="A404" s="31"/>
      <c r="B404" s="31"/>
      <c r="C404" s="13" t="s">
        <v>42</v>
      </c>
      <c r="D404" s="13">
        <v>6</v>
      </c>
      <c r="E404" s="18">
        <v>0</v>
      </c>
      <c r="F404" s="16">
        <f t="shared" si="28"/>
        <v>0</v>
      </c>
      <c r="G404" s="32"/>
    </row>
    <row r="405" spans="1:7" s="17" customFormat="1" ht="12.75" customHeight="1">
      <c r="A405" s="31"/>
      <c r="B405" s="31"/>
      <c r="C405" s="13" t="s">
        <v>42</v>
      </c>
      <c r="D405" s="13">
        <v>9</v>
      </c>
      <c r="E405" s="18">
        <v>3</v>
      </c>
      <c r="F405" s="16">
        <f t="shared" si="28"/>
        <v>3</v>
      </c>
      <c r="G405" s="32"/>
    </row>
    <row r="406" spans="1:7" s="17" customFormat="1" ht="12.75" customHeight="1">
      <c r="A406" s="31"/>
      <c r="B406" s="31"/>
      <c r="C406" s="13" t="s">
        <v>66</v>
      </c>
      <c r="D406" s="13">
        <v>6</v>
      </c>
      <c r="E406" s="18">
        <v>0</v>
      </c>
      <c r="F406" s="16">
        <f t="shared" si="28"/>
        <v>0</v>
      </c>
      <c r="G406" s="32"/>
    </row>
    <row r="407" spans="1:7" s="17" customFormat="1" ht="12.75" customHeight="1">
      <c r="A407" s="31"/>
      <c r="B407" s="31"/>
      <c r="C407" s="13" t="s">
        <v>66</v>
      </c>
      <c r="D407" s="13">
        <v>8</v>
      </c>
      <c r="E407" s="18">
        <v>0</v>
      </c>
      <c r="F407" s="16">
        <f t="shared" si="28"/>
        <v>0</v>
      </c>
      <c r="G407" s="32"/>
    </row>
    <row r="408" spans="1:7" s="17" customFormat="1" ht="12.75" customHeight="1">
      <c r="A408" s="31"/>
      <c r="B408" s="31"/>
      <c r="C408" s="13" t="s">
        <v>66</v>
      </c>
      <c r="D408" s="13">
        <v>10</v>
      </c>
      <c r="E408" s="18">
        <v>5</v>
      </c>
      <c r="F408" s="16">
        <f t="shared" si="28"/>
        <v>5</v>
      </c>
      <c r="G408" s="32"/>
    </row>
    <row r="409" spans="1:7" s="17" customFormat="1" ht="12.75" customHeight="1">
      <c r="A409" s="31"/>
      <c r="B409" s="33" t="s">
        <v>10</v>
      </c>
      <c r="C409" s="33"/>
      <c r="D409" s="33"/>
      <c r="E409" s="11">
        <f>SUM(E403:E408)</f>
        <v>8</v>
      </c>
      <c r="F409" s="11">
        <f>SUM(E409:E409)</f>
        <v>8</v>
      </c>
      <c r="G409" s="11">
        <f>G403</f>
        <v>8</v>
      </c>
    </row>
    <row r="410" spans="1:7" s="17" customFormat="1" ht="12.75" customHeight="1">
      <c r="A410" s="31" t="s">
        <v>67</v>
      </c>
      <c r="B410" s="31" t="s">
        <v>34</v>
      </c>
      <c r="C410" s="13" t="s">
        <v>17</v>
      </c>
      <c r="D410" s="13">
        <v>6</v>
      </c>
      <c r="E410" s="18">
        <v>0</v>
      </c>
      <c r="F410" s="16">
        <f t="shared" ref="F410:F415" si="29">E410</f>
        <v>0</v>
      </c>
      <c r="G410" s="32">
        <f>SUM(F410:F415)</f>
        <v>48</v>
      </c>
    </row>
    <row r="411" spans="1:7" s="17" customFormat="1" ht="12.75" customHeight="1">
      <c r="A411" s="31"/>
      <c r="B411" s="31"/>
      <c r="C411" s="13" t="s">
        <v>18</v>
      </c>
      <c r="D411" s="13">
        <v>6</v>
      </c>
      <c r="E411" s="18">
        <v>0</v>
      </c>
      <c r="F411" s="16">
        <f t="shared" si="29"/>
        <v>0</v>
      </c>
      <c r="G411" s="32"/>
    </row>
    <row r="412" spans="1:7" s="17" customFormat="1" ht="12.75" customHeight="1">
      <c r="A412" s="31"/>
      <c r="B412" s="31"/>
      <c r="C412" s="13" t="s">
        <v>18</v>
      </c>
      <c r="D412" s="13">
        <v>9</v>
      </c>
      <c r="E412" s="18">
        <v>0</v>
      </c>
      <c r="F412" s="16">
        <f t="shared" si="29"/>
        <v>0</v>
      </c>
      <c r="G412" s="32"/>
    </row>
    <row r="413" spans="1:7" s="17" customFormat="1" ht="12.75" customHeight="1">
      <c r="A413" s="31"/>
      <c r="B413" s="31"/>
      <c r="C413" s="13" t="s">
        <v>19</v>
      </c>
      <c r="D413" s="13">
        <v>6</v>
      </c>
      <c r="E413" s="18">
        <v>2</v>
      </c>
      <c r="F413" s="16">
        <f t="shared" si="29"/>
        <v>2</v>
      </c>
      <c r="G413" s="32"/>
    </row>
    <row r="414" spans="1:7" s="17" customFormat="1" ht="12.75" customHeight="1">
      <c r="A414" s="31"/>
      <c r="B414" s="31"/>
      <c r="C414" s="13" t="s">
        <v>19</v>
      </c>
      <c r="D414" s="13">
        <v>9</v>
      </c>
      <c r="E414" s="18">
        <v>2</v>
      </c>
      <c r="F414" s="16">
        <f t="shared" si="29"/>
        <v>2</v>
      </c>
      <c r="G414" s="32"/>
    </row>
    <row r="415" spans="1:7" s="17" customFormat="1" ht="12.75" customHeight="1">
      <c r="A415" s="31"/>
      <c r="B415" s="31"/>
      <c r="C415" s="13" t="s">
        <v>19</v>
      </c>
      <c r="D415" s="13">
        <v>10</v>
      </c>
      <c r="E415" s="18">
        <v>44</v>
      </c>
      <c r="F415" s="16">
        <f t="shared" si="29"/>
        <v>44</v>
      </c>
      <c r="G415" s="32"/>
    </row>
    <row r="416" spans="1:7" s="17" customFormat="1" ht="12.75" customHeight="1">
      <c r="A416" s="31"/>
      <c r="B416" s="33" t="s">
        <v>10</v>
      </c>
      <c r="C416" s="33"/>
      <c r="D416" s="33"/>
      <c r="E416" s="11">
        <f>SUM(E410:E415)</f>
        <v>48</v>
      </c>
      <c r="F416" s="11">
        <f>SUM(E416:E416)</f>
        <v>48</v>
      </c>
      <c r="G416" s="11">
        <f>G410</f>
        <v>48</v>
      </c>
    </row>
    <row r="417" spans="1:7" s="17" customFormat="1" ht="12.75" customHeight="1">
      <c r="A417" s="31" t="s">
        <v>68</v>
      </c>
      <c r="B417" s="31" t="s">
        <v>24</v>
      </c>
      <c r="C417" s="13" t="s">
        <v>37</v>
      </c>
      <c r="D417" s="13">
        <v>6</v>
      </c>
      <c r="E417" s="18">
        <v>1</v>
      </c>
      <c r="F417" s="16">
        <f t="shared" ref="F417:F422" si="30">E417</f>
        <v>1</v>
      </c>
      <c r="G417" s="32">
        <f>SUM(F417:F422)</f>
        <v>8</v>
      </c>
    </row>
    <row r="418" spans="1:7" s="17" customFormat="1" ht="12.75" customHeight="1">
      <c r="A418" s="31"/>
      <c r="B418" s="31"/>
      <c r="C418" s="13" t="s">
        <v>37</v>
      </c>
      <c r="D418" s="13">
        <v>9</v>
      </c>
      <c r="E418" s="18">
        <v>6</v>
      </c>
      <c r="F418" s="16">
        <f t="shared" si="30"/>
        <v>6</v>
      </c>
      <c r="G418" s="32"/>
    </row>
    <row r="419" spans="1:7" s="17" customFormat="1" ht="12.75" customHeight="1">
      <c r="A419" s="31"/>
      <c r="B419" s="31"/>
      <c r="C419" s="13" t="s">
        <v>38</v>
      </c>
      <c r="D419" s="13">
        <v>5</v>
      </c>
      <c r="E419" s="18">
        <v>1</v>
      </c>
      <c r="F419" s="16">
        <f t="shared" si="30"/>
        <v>1</v>
      </c>
      <c r="G419" s="32"/>
    </row>
    <row r="420" spans="1:7" s="17" customFormat="1" ht="12.75" customHeight="1">
      <c r="A420" s="31"/>
      <c r="B420" s="31"/>
      <c r="C420" s="13" t="s">
        <v>38</v>
      </c>
      <c r="D420" s="13">
        <v>8</v>
      </c>
      <c r="E420" s="18">
        <v>0</v>
      </c>
      <c r="F420" s="16">
        <f t="shared" si="30"/>
        <v>0</v>
      </c>
      <c r="G420" s="32"/>
    </row>
    <row r="421" spans="1:7" s="17" customFormat="1" ht="12.75" customHeight="1">
      <c r="A421" s="31"/>
      <c r="B421" s="31"/>
      <c r="C421" s="13" t="s">
        <v>42</v>
      </c>
      <c r="D421" s="13">
        <v>1</v>
      </c>
      <c r="E421" s="18">
        <v>0</v>
      </c>
      <c r="F421" s="16">
        <f t="shared" si="30"/>
        <v>0</v>
      </c>
      <c r="G421" s="32"/>
    </row>
    <row r="422" spans="1:7" s="17" customFormat="1" ht="12.75" customHeight="1">
      <c r="A422" s="31"/>
      <c r="B422" s="31"/>
      <c r="C422" s="13" t="s">
        <v>42</v>
      </c>
      <c r="D422" s="13">
        <v>10</v>
      </c>
      <c r="E422" s="18">
        <v>0</v>
      </c>
      <c r="F422" s="16">
        <f t="shared" si="30"/>
        <v>0</v>
      </c>
      <c r="G422" s="32"/>
    </row>
    <row r="423" spans="1:7" s="17" customFormat="1" ht="12.75" customHeight="1">
      <c r="A423" s="31"/>
      <c r="B423" s="33" t="s">
        <v>10</v>
      </c>
      <c r="C423" s="33"/>
      <c r="D423" s="33"/>
      <c r="E423" s="11">
        <f>SUM(E417:E422)</f>
        <v>8</v>
      </c>
      <c r="F423" s="11">
        <f>SUM(E423:E423)</f>
        <v>8</v>
      </c>
      <c r="G423" s="11">
        <f>G417</f>
        <v>8</v>
      </c>
    </row>
    <row r="424" spans="1:7" s="17" customFormat="1" ht="12.75" customHeight="1">
      <c r="A424" s="31" t="s">
        <v>69</v>
      </c>
      <c r="B424" s="31" t="s">
        <v>24</v>
      </c>
      <c r="C424" s="13" t="s">
        <v>42</v>
      </c>
      <c r="D424" s="13">
        <v>5</v>
      </c>
      <c r="E424" s="18">
        <v>0</v>
      </c>
      <c r="F424" s="16">
        <f>E424</f>
        <v>0</v>
      </c>
      <c r="G424" s="32">
        <f>SUM(F424:F425)</f>
        <v>3</v>
      </c>
    </row>
    <row r="425" spans="1:7" s="17" customFormat="1" ht="12.75" customHeight="1">
      <c r="A425" s="31"/>
      <c r="B425" s="31"/>
      <c r="C425" s="13" t="s">
        <v>42</v>
      </c>
      <c r="D425" s="13">
        <v>8</v>
      </c>
      <c r="E425" s="18">
        <v>3</v>
      </c>
      <c r="F425" s="16">
        <f>E425</f>
        <v>3</v>
      </c>
      <c r="G425" s="32"/>
    </row>
    <row r="426" spans="1:7" s="17" customFormat="1" ht="12.75" customHeight="1">
      <c r="A426" s="31"/>
      <c r="B426" s="33" t="s">
        <v>10</v>
      </c>
      <c r="C426" s="33"/>
      <c r="D426" s="33"/>
      <c r="E426" s="11">
        <f>SUM(E424:E425)</f>
        <v>3</v>
      </c>
      <c r="F426" s="11">
        <f>SUM(E426:E426)</f>
        <v>3</v>
      </c>
      <c r="G426" s="11">
        <f>G424</f>
        <v>3</v>
      </c>
    </row>
    <row r="427" spans="1:7" s="17" customFormat="1" ht="12.75" customHeight="1">
      <c r="A427" s="31" t="s">
        <v>70</v>
      </c>
      <c r="B427" s="12" t="s">
        <v>24</v>
      </c>
      <c r="C427" s="13" t="s">
        <v>42</v>
      </c>
      <c r="D427" s="13">
        <v>8</v>
      </c>
      <c r="E427" s="18">
        <v>1</v>
      </c>
      <c r="F427" s="16">
        <f>E427</f>
        <v>1</v>
      </c>
      <c r="G427" s="16">
        <f>SUM(F427:F427)</f>
        <v>1</v>
      </c>
    </row>
    <row r="428" spans="1:7" s="17" customFormat="1" ht="12.75" customHeight="1">
      <c r="A428" s="31"/>
      <c r="B428" s="33" t="s">
        <v>10</v>
      </c>
      <c r="C428" s="33"/>
      <c r="D428" s="33"/>
      <c r="E428" s="11">
        <f>SUM(E427:E427)</f>
        <v>1</v>
      </c>
      <c r="F428" s="11">
        <f>SUM(E428:E428)</f>
        <v>1</v>
      </c>
      <c r="G428" s="11">
        <f>G427</f>
        <v>1</v>
      </c>
    </row>
    <row r="429" spans="1:7" s="17" customFormat="1" ht="12.75" customHeight="1">
      <c r="A429" s="31" t="s">
        <v>71</v>
      </c>
      <c r="B429" s="31" t="s">
        <v>24</v>
      </c>
      <c r="C429" s="13" t="s">
        <v>42</v>
      </c>
      <c r="D429" s="13">
        <v>5</v>
      </c>
      <c r="E429" s="18">
        <v>0</v>
      </c>
      <c r="F429" s="16">
        <f>E429</f>
        <v>0</v>
      </c>
      <c r="G429" s="32">
        <f>SUM(F429:F431)</f>
        <v>2</v>
      </c>
    </row>
    <row r="430" spans="1:7" s="17" customFormat="1" ht="12.75" customHeight="1">
      <c r="A430" s="31"/>
      <c r="B430" s="31"/>
      <c r="C430" s="13" t="s">
        <v>42</v>
      </c>
      <c r="D430" s="13">
        <v>8</v>
      </c>
      <c r="E430" s="18">
        <v>1</v>
      </c>
      <c r="F430" s="16">
        <f>E430</f>
        <v>1</v>
      </c>
      <c r="G430" s="32"/>
    </row>
    <row r="431" spans="1:7" s="17" customFormat="1" ht="12.75" customHeight="1">
      <c r="A431" s="31"/>
      <c r="B431" s="31"/>
      <c r="C431" s="13" t="s">
        <v>42</v>
      </c>
      <c r="D431" s="13">
        <v>10</v>
      </c>
      <c r="E431" s="18">
        <v>1</v>
      </c>
      <c r="F431" s="16">
        <f>E431</f>
        <v>1</v>
      </c>
      <c r="G431" s="32"/>
    </row>
    <row r="432" spans="1:7" s="17" customFormat="1" ht="12.75" customHeight="1">
      <c r="A432" s="31"/>
      <c r="B432" s="33" t="s">
        <v>10</v>
      </c>
      <c r="C432" s="33"/>
      <c r="D432" s="33"/>
      <c r="E432" s="11">
        <f>SUM(E429:E431)</f>
        <v>2</v>
      </c>
      <c r="F432" s="11">
        <f>SUM(E432:E432)</f>
        <v>2</v>
      </c>
      <c r="G432" s="11">
        <f>G429</f>
        <v>2</v>
      </c>
    </row>
    <row r="433" spans="1:7" s="17" customFormat="1" ht="12.75" customHeight="1">
      <c r="A433" s="31" t="s">
        <v>72</v>
      </c>
      <c r="B433" s="31" t="s">
        <v>24</v>
      </c>
      <c r="C433" s="13" t="s">
        <v>42</v>
      </c>
      <c r="D433" s="13">
        <v>5</v>
      </c>
      <c r="E433" s="18">
        <v>0</v>
      </c>
      <c r="F433" s="16">
        <f>E433</f>
        <v>0</v>
      </c>
      <c r="G433" s="32">
        <f>SUM(F433:F435)</f>
        <v>2</v>
      </c>
    </row>
    <row r="434" spans="1:7" s="17" customFormat="1" ht="12.75" customHeight="1">
      <c r="A434" s="31"/>
      <c r="B434" s="31"/>
      <c r="C434" s="13" t="s">
        <v>42</v>
      </c>
      <c r="D434" s="13">
        <v>8</v>
      </c>
      <c r="E434" s="18">
        <v>2</v>
      </c>
      <c r="F434" s="16">
        <f>E434</f>
        <v>2</v>
      </c>
      <c r="G434" s="32"/>
    </row>
    <row r="435" spans="1:7" s="17" customFormat="1" ht="12.75" customHeight="1">
      <c r="A435" s="31"/>
      <c r="B435" s="31"/>
      <c r="C435" s="13" t="s">
        <v>42</v>
      </c>
      <c r="D435" s="13">
        <v>10</v>
      </c>
      <c r="E435" s="18">
        <v>0</v>
      </c>
      <c r="F435" s="16">
        <f>E435</f>
        <v>0</v>
      </c>
      <c r="G435" s="32"/>
    </row>
    <row r="436" spans="1:7" s="17" customFormat="1" ht="12.75" customHeight="1">
      <c r="A436" s="31"/>
      <c r="B436" s="33" t="s">
        <v>10</v>
      </c>
      <c r="C436" s="33"/>
      <c r="D436" s="33"/>
      <c r="E436" s="11">
        <f>SUM(E433:E435)</f>
        <v>2</v>
      </c>
      <c r="F436" s="11">
        <f>SUM(E436:E436)</f>
        <v>2</v>
      </c>
      <c r="G436" s="11">
        <f>G433</f>
        <v>2</v>
      </c>
    </row>
    <row r="437" spans="1:7" s="17" customFormat="1" ht="12.75" customHeight="1">
      <c r="A437" s="31" t="s">
        <v>73</v>
      </c>
      <c r="B437" s="12" t="s">
        <v>24</v>
      </c>
      <c r="C437" s="13" t="s">
        <v>42</v>
      </c>
      <c r="D437" s="13">
        <v>8</v>
      </c>
      <c r="E437" s="18">
        <v>1</v>
      </c>
      <c r="F437" s="16">
        <f>E437</f>
        <v>1</v>
      </c>
      <c r="G437" s="16">
        <f>SUM(F437:F437)</f>
        <v>1</v>
      </c>
    </row>
    <row r="438" spans="1:7" s="17" customFormat="1" ht="12.75" customHeight="1">
      <c r="A438" s="31"/>
      <c r="B438" s="33" t="s">
        <v>10</v>
      </c>
      <c r="C438" s="33"/>
      <c r="D438" s="33"/>
      <c r="E438" s="11">
        <f>SUM(E437:E437)</f>
        <v>1</v>
      </c>
      <c r="F438" s="11">
        <f>SUM(E438:E438)</f>
        <v>1</v>
      </c>
      <c r="G438" s="11">
        <f>G437</f>
        <v>1</v>
      </c>
    </row>
    <row r="439" spans="1:7" s="17" customFormat="1" ht="12.75" customHeight="1">
      <c r="A439" s="31" t="s">
        <v>74</v>
      </c>
      <c r="B439" s="31" t="s">
        <v>49</v>
      </c>
      <c r="C439" s="13" t="s">
        <v>37</v>
      </c>
      <c r="D439" s="13">
        <v>8</v>
      </c>
      <c r="E439" s="18">
        <v>0</v>
      </c>
      <c r="F439" s="16">
        <f t="shared" ref="F439:F451" si="31">E439</f>
        <v>0</v>
      </c>
      <c r="G439" s="32">
        <f>SUM(F439:F451)</f>
        <v>26</v>
      </c>
    </row>
    <row r="440" spans="1:7" s="17" customFormat="1" ht="12.75" customHeight="1">
      <c r="A440" s="31"/>
      <c r="B440" s="31"/>
      <c r="C440" s="13" t="s">
        <v>38</v>
      </c>
      <c r="D440" s="13">
        <v>5</v>
      </c>
      <c r="E440" s="18">
        <v>4</v>
      </c>
      <c r="F440" s="16">
        <f t="shared" si="31"/>
        <v>4</v>
      </c>
      <c r="G440" s="32"/>
    </row>
    <row r="441" spans="1:7" s="17" customFormat="1" ht="12.75" customHeight="1">
      <c r="A441" s="31"/>
      <c r="B441" s="31"/>
      <c r="C441" s="13" t="s">
        <v>38</v>
      </c>
      <c r="D441" s="13">
        <v>6</v>
      </c>
      <c r="E441" s="18">
        <v>0</v>
      </c>
      <c r="F441" s="16">
        <f t="shared" si="31"/>
        <v>0</v>
      </c>
      <c r="G441" s="32"/>
    </row>
    <row r="442" spans="1:7" s="17" customFormat="1" ht="12.75" customHeight="1">
      <c r="A442" s="31"/>
      <c r="B442" s="31"/>
      <c r="C442" s="13" t="s">
        <v>38</v>
      </c>
      <c r="D442" s="13">
        <v>8</v>
      </c>
      <c r="E442" s="18">
        <v>1</v>
      </c>
      <c r="F442" s="16">
        <f t="shared" si="31"/>
        <v>1</v>
      </c>
      <c r="G442" s="32"/>
    </row>
    <row r="443" spans="1:7" s="17" customFormat="1" ht="12.75" customHeight="1">
      <c r="A443" s="31"/>
      <c r="B443" s="31"/>
      <c r="C443" s="13" t="s">
        <v>38</v>
      </c>
      <c r="D443" s="13">
        <v>9</v>
      </c>
      <c r="E443" s="18">
        <v>1</v>
      </c>
      <c r="F443" s="16">
        <f t="shared" si="31"/>
        <v>1</v>
      </c>
      <c r="G443" s="32"/>
    </row>
    <row r="444" spans="1:7" s="17" customFormat="1" ht="12.75" customHeight="1">
      <c r="A444" s="31"/>
      <c r="B444" s="31"/>
      <c r="C444" s="13" t="s">
        <v>42</v>
      </c>
      <c r="D444" s="13">
        <v>5</v>
      </c>
      <c r="E444" s="18">
        <v>2</v>
      </c>
      <c r="F444" s="16">
        <f t="shared" si="31"/>
        <v>2</v>
      </c>
      <c r="G444" s="32"/>
    </row>
    <row r="445" spans="1:7" s="17" customFormat="1" ht="12.75" customHeight="1">
      <c r="A445" s="31"/>
      <c r="B445" s="31"/>
      <c r="C445" s="13" t="s">
        <v>42</v>
      </c>
      <c r="D445" s="13">
        <v>6</v>
      </c>
      <c r="E445" s="18">
        <v>0</v>
      </c>
      <c r="F445" s="16">
        <f t="shared" si="31"/>
        <v>0</v>
      </c>
      <c r="G445" s="32"/>
    </row>
    <row r="446" spans="1:7" s="17" customFormat="1" ht="12.75" customHeight="1">
      <c r="A446" s="31"/>
      <c r="B446" s="31"/>
      <c r="C446" s="13" t="s">
        <v>42</v>
      </c>
      <c r="D446" s="13">
        <v>9</v>
      </c>
      <c r="E446" s="18">
        <v>1</v>
      </c>
      <c r="F446" s="16">
        <f t="shared" si="31"/>
        <v>1</v>
      </c>
      <c r="G446" s="32"/>
    </row>
    <row r="447" spans="1:7" s="17" customFormat="1" ht="12.75" customHeight="1">
      <c r="A447" s="31"/>
      <c r="B447" s="31"/>
      <c r="C447" s="13" t="s">
        <v>66</v>
      </c>
      <c r="D447" s="13">
        <v>2</v>
      </c>
      <c r="E447" s="18">
        <v>8</v>
      </c>
      <c r="F447" s="16">
        <f t="shared" si="31"/>
        <v>8</v>
      </c>
      <c r="G447" s="32"/>
    </row>
    <row r="448" spans="1:7" s="17" customFormat="1" ht="12.75" customHeight="1">
      <c r="A448" s="31"/>
      <c r="B448" s="31"/>
      <c r="C448" s="13" t="s">
        <v>66</v>
      </c>
      <c r="D448" s="13">
        <v>6</v>
      </c>
      <c r="E448" s="18">
        <v>0</v>
      </c>
      <c r="F448" s="16">
        <f t="shared" si="31"/>
        <v>0</v>
      </c>
      <c r="G448" s="32"/>
    </row>
    <row r="449" spans="1:7" s="17" customFormat="1" ht="12.75" customHeight="1">
      <c r="A449" s="31"/>
      <c r="B449" s="31"/>
      <c r="C449" s="13" t="s">
        <v>66</v>
      </c>
      <c r="D449" s="13">
        <v>8</v>
      </c>
      <c r="E449" s="18">
        <v>0</v>
      </c>
      <c r="F449" s="16">
        <f t="shared" si="31"/>
        <v>0</v>
      </c>
      <c r="G449" s="32"/>
    </row>
    <row r="450" spans="1:7" s="17" customFormat="1" ht="12.75" customHeight="1">
      <c r="A450" s="31"/>
      <c r="B450" s="31"/>
      <c r="C450" s="13" t="s">
        <v>66</v>
      </c>
      <c r="D450" s="13">
        <v>9</v>
      </c>
      <c r="E450" s="18">
        <v>4</v>
      </c>
      <c r="F450" s="16">
        <f t="shared" si="31"/>
        <v>4</v>
      </c>
      <c r="G450" s="32"/>
    </row>
    <row r="451" spans="1:7" s="17" customFormat="1" ht="12.75" customHeight="1">
      <c r="A451" s="31"/>
      <c r="B451" s="31"/>
      <c r="C451" s="13" t="s">
        <v>66</v>
      </c>
      <c r="D451" s="13">
        <v>10</v>
      </c>
      <c r="E451" s="18">
        <v>5</v>
      </c>
      <c r="F451" s="16">
        <f t="shared" si="31"/>
        <v>5</v>
      </c>
      <c r="G451" s="32"/>
    </row>
    <row r="452" spans="1:7" s="17" customFormat="1" ht="12.75" customHeight="1">
      <c r="A452" s="31"/>
      <c r="B452" s="33" t="s">
        <v>10</v>
      </c>
      <c r="C452" s="33"/>
      <c r="D452" s="33"/>
      <c r="E452" s="11">
        <f>SUM(E439:E451)</f>
        <v>26</v>
      </c>
      <c r="F452" s="11">
        <f>SUM(E452:E452)</f>
        <v>26</v>
      </c>
      <c r="G452" s="11">
        <f>G439</f>
        <v>26</v>
      </c>
    </row>
    <row r="453" spans="1:7" s="17" customFormat="1" ht="12.75" customHeight="1">
      <c r="A453" s="31" t="s">
        <v>75</v>
      </c>
      <c r="B453" s="31" t="s">
        <v>49</v>
      </c>
      <c r="C453" s="13" t="s">
        <v>37</v>
      </c>
      <c r="D453" s="13">
        <v>8</v>
      </c>
      <c r="E453" s="18">
        <v>0</v>
      </c>
      <c r="F453" s="16">
        <f>E453</f>
        <v>0</v>
      </c>
      <c r="G453" s="32">
        <f>SUM(F453:F456)</f>
        <v>0</v>
      </c>
    </row>
    <row r="454" spans="1:7" s="17" customFormat="1" ht="12.75" customHeight="1">
      <c r="A454" s="31"/>
      <c r="B454" s="31"/>
      <c r="C454" s="13" t="s">
        <v>38</v>
      </c>
      <c r="D454" s="13">
        <v>6</v>
      </c>
      <c r="E454" s="18">
        <v>0</v>
      </c>
      <c r="F454" s="16">
        <f>E454</f>
        <v>0</v>
      </c>
      <c r="G454" s="32"/>
    </row>
    <row r="455" spans="1:7" s="17" customFormat="1" ht="12.75" customHeight="1">
      <c r="A455" s="31"/>
      <c r="B455" s="31"/>
      <c r="C455" s="13" t="s">
        <v>42</v>
      </c>
      <c r="D455" s="13">
        <v>6</v>
      </c>
      <c r="E455" s="18">
        <v>0</v>
      </c>
      <c r="F455" s="16">
        <f>E455</f>
        <v>0</v>
      </c>
      <c r="G455" s="32"/>
    </row>
    <row r="456" spans="1:7" s="17" customFormat="1" ht="12.75" customHeight="1">
      <c r="A456" s="31"/>
      <c r="B456" s="31"/>
      <c r="C456" s="13" t="s">
        <v>66</v>
      </c>
      <c r="D456" s="13">
        <v>1</v>
      </c>
      <c r="E456" s="18">
        <v>0</v>
      </c>
      <c r="F456" s="16">
        <f>E456</f>
        <v>0</v>
      </c>
      <c r="G456" s="32"/>
    </row>
    <row r="457" spans="1:7" s="17" customFormat="1" ht="12.75" customHeight="1">
      <c r="A457" s="31"/>
      <c r="B457" s="33" t="s">
        <v>10</v>
      </c>
      <c r="C457" s="33"/>
      <c r="D457" s="33"/>
      <c r="E457" s="11">
        <f>SUM(E453:E456)</f>
        <v>0</v>
      </c>
      <c r="F457" s="11">
        <f>SUM(E457:E457)</f>
        <v>0</v>
      </c>
      <c r="G457" s="11">
        <f>G453</f>
        <v>0</v>
      </c>
    </row>
    <row r="458" spans="1:7" s="17" customFormat="1" ht="12.75" customHeight="1">
      <c r="A458" s="31" t="s">
        <v>76</v>
      </c>
      <c r="B458" s="31" t="s">
        <v>49</v>
      </c>
      <c r="C458" s="13" t="s">
        <v>37</v>
      </c>
      <c r="D458" s="13">
        <v>8</v>
      </c>
      <c r="E458" s="18">
        <v>0</v>
      </c>
      <c r="F458" s="16">
        <f t="shared" ref="F458:F465" si="32">E458</f>
        <v>0</v>
      </c>
      <c r="G458" s="35">
        <f>SUM(F458:F465)</f>
        <v>5</v>
      </c>
    </row>
    <row r="459" spans="1:7" s="17" customFormat="1" ht="12.75" customHeight="1">
      <c r="A459" s="31"/>
      <c r="B459" s="31"/>
      <c r="C459" s="13" t="s">
        <v>38</v>
      </c>
      <c r="D459" s="13">
        <v>5</v>
      </c>
      <c r="E459" s="18">
        <v>0</v>
      </c>
      <c r="F459" s="16">
        <f t="shared" si="32"/>
        <v>0</v>
      </c>
      <c r="G459" s="35"/>
    </row>
    <row r="460" spans="1:7" s="17" customFormat="1" ht="12.75" customHeight="1">
      <c r="A460" s="31"/>
      <c r="B460" s="31"/>
      <c r="C460" s="13" t="s">
        <v>38</v>
      </c>
      <c r="D460" s="13">
        <v>6</v>
      </c>
      <c r="E460" s="18">
        <v>0</v>
      </c>
      <c r="F460" s="16">
        <f t="shared" si="32"/>
        <v>0</v>
      </c>
      <c r="G460" s="35"/>
    </row>
    <row r="461" spans="1:7" s="17" customFormat="1" ht="12.75" customHeight="1">
      <c r="A461" s="31"/>
      <c r="B461" s="31"/>
      <c r="C461" s="13" t="s">
        <v>38</v>
      </c>
      <c r="D461" s="13">
        <v>8</v>
      </c>
      <c r="E461" s="18">
        <v>0</v>
      </c>
      <c r="F461" s="16">
        <f t="shared" si="32"/>
        <v>0</v>
      </c>
      <c r="G461" s="35"/>
    </row>
    <row r="462" spans="1:7" s="17" customFormat="1" ht="12.75" customHeight="1">
      <c r="A462" s="31"/>
      <c r="B462" s="31"/>
      <c r="C462" s="13" t="s">
        <v>38</v>
      </c>
      <c r="D462" s="13">
        <v>9</v>
      </c>
      <c r="E462" s="18">
        <v>1</v>
      </c>
      <c r="F462" s="16">
        <f t="shared" si="32"/>
        <v>1</v>
      </c>
      <c r="G462" s="35"/>
    </row>
    <row r="463" spans="1:7" s="17" customFormat="1" ht="12.75" customHeight="1">
      <c r="A463" s="31"/>
      <c r="B463" s="31"/>
      <c r="C463" s="13" t="s">
        <v>42</v>
      </c>
      <c r="D463" s="13">
        <v>5</v>
      </c>
      <c r="E463" s="18">
        <v>0</v>
      </c>
      <c r="F463" s="16">
        <f t="shared" si="32"/>
        <v>0</v>
      </c>
      <c r="G463" s="35"/>
    </row>
    <row r="464" spans="1:7" s="17" customFormat="1" ht="12.75" customHeight="1">
      <c r="A464" s="31"/>
      <c r="B464" s="31"/>
      <c r="C464" s="13" t="s">
        <v>42</v>
      </c>
      <c r="D464" s="13">
        <v>6</v>
      </c>
      <c r="E464" s="18">
        <v>0</v>
      </c>
      <c r="F464" s="16">
        <f t="shared" si="32"/>
        <v>0</v>
      </c>
      <c r="G464" s="35"/>
    </row>
    <row r="465" spans="1:7" s="17" customFormat="1" ht="12.75" customHeight="1">
      <c r="A465" s="31"/>
      <c r="B465" s="31"/>
      <c r="C465" s="13" t="s">
        <v>42</v>
      </c>
      <c r="D465" s="13">
        <v>8</v>
      </c>
      <c r="E465" s="18">
        <v>4</v>
      </c>
      <c r="F465" s="16">
        <f t="shared" si="32"/>
        <v>4</v>
      </c>
      <c r="G465" s="35"/>
    </row>
    <row r="466" spans="1:7" s="17" customFormat="1" ht="12.75" customHeight="1">
      <c r="A466" s="31"/>
      <c r="B466" s="33" t="s">
        <v>10</v>
      </c>
      <c r="C466" s="33"/>
      <c r="D466" s="33"/>
      <c r="E466" s="11">
        <f>SUM(E458:E465)</f>
        <v>5</v>
      </c>
      <c r="F466" s="11">
        <f>SUM(E466:E466)</f>
        <v>5</v>
      </c>
      <c r="G466" s="11">
        <f>G458</f>
        <v>5</v>
      </c>
    </row>
    <row r="467" spans="1:7" s="17" customFormat="1" ht="12.75" customHeight="1">
      <c r="A467" s="31" t="s">
        <v>77</v>
      </c>
      <c r="B467" s="31" t="s">
        <v>49</v>
      </c>
      <c r="C467" s="13" t="s">
        <v>37</v>
      </c>
      <c r="D467" s="13">
        <v>8</v>
      </c>
      <c r="E467" s="20">
        <v>0</v>
      </c>
      <c r="F467" s="11"/>
      <c r="G467" s="32">
        <f>SUM(F467:F469)</f>
        <v>0</v>
      </c>
    </row>
    <row r="468" spans="1:7" s="17" customFormat="1" ht="12.75" customHeight="1">
      <c r="A468" s="31"/>
      <c r="B468" s="31"/>
      <c r="C468" s="13" t="s">
        <v>38</v>
      </c>
      <c r="D468" s="13">
        <v>6</v>
      </c>
      <c r="E468" s="20">
        <v>0</v>
      </c>
      <c r="F468" s="11"/>
      <c r="G468" s="32"/>
    </row>
    <row r="469" spans="1:7" s="17" customFormat="1" ht="12.75" customHeight="1">
      <c r="A469" s="31"/>
      <c r="B469" s="31"/>
      <c r="C469" s="13" t="s">
        <v>42</v>
      </c>
      <c r="D469" s="13">
        <v>6</v>
      </c>
      <c r="E469" s="20">
        <v>0</v>
      </c>
      <c r="F469" s="11"/>
      <c r="G469" s="32"/>
    </row>
    <row r="470" spans="1:7" s="17" customFormat="1" ht="12.75" customHeight="1">
      <c r="A470" s="31"/>
      <c r="B470" s="33" t="s">
        <v>10</v>
      </c>
      <c r="C470" s="33"/>
      <c r="D470" s="33"/>
      <c r="E470" s="11">
        <f>SUM(E467:E469)</f>
        <v>0</v>
      </c>
      <c r="F470" s="11">
        <f>SUM(E470:E470)</f>
        <v>0</v>
      </c>
      <c r="G470" s="11">
        <f>F470</f>
        <v>0</v>
      </c>
    </row>
    <row r="471" spans="1:7" s="17" customFormat="1" ht="12.75" customHeight="1">
      <c r="A471" s="31" t="s">
        <v>78</v>
      </c>
      <c r="B471" s="31" t="s">
        <v>49</v>
      </c>
      <c r="C471" s="13" t="s">
        <v>37</v>
      </c>
      <c r="D471" s="13">
        <v>8</v>
      </c>
      <c r="E471" s="18">
        <v>0</v>
      </c>
      <c r="F471" s="16">
        <f t="shared" ref="F471:F480" si="33">E471</f>
        <v>0</v>
      </c>
      <c r="G471" s="32">
        <f>SUM(F471:F480)</f>
        <v>5</v>
      </c>
    </row>
    <row r="472" spans="1:7" s="17" customFormat="1" ht="12.75" customHeight="1">
      <c r="A472" s="31"/>
      <c r="B472" s="31"/>
      <c r="C472" s="13" t="s">
        <v>38</v>
      </c>
      <c r="D472" s="13">
        <v>5</v>
      </c>
      <c r="E472" s="18">
        <v>0</v>
      </c>
      <c r="F472" s="16">
        <f t="shared" si="33"/>
        <v>0</v>
      </c>
      <c r="G472" s="32"/>
    </row>
    <row r="473" spans="1:7" s="17" customFormat="1" ht="12.75" customHeight="1">
      <c r="A473" s="31"/>
      <c r="B473" s="31"/>
      <c r="C473" s="13" t="s">
        <v>38</v>
      </c>
      <c r="D473" s="13">
        <v>6</v>
      </c>
      <c r="E473" s="18">
        <v>0</v>
      </c>
      <c r="F473" s="16">
        <f t="shared" si="33"/>
        <v>0</v>
      </c>
      <c r="G473" s="32"/>
    </row>
    <row r="474" spans="1:7" s="17" customFormat="1" ht="12.75" customHeight="1">
      <c r="A474" s="31"/>
      <c r="B474" s="31"/>
      <c r="C474" s="13" t="s">
        <v>42</v>
      </c>
      <c r="D474" s="13">
        <v>6</v>
      </c>
      <c r="E474" s="18">
        <v>0</v>
      </c>
      <c r="F474" s="16">
        <f t="shared" si="33"/>
        <v>0</v>
      </c>
      <c r="G474" s="32"/>
    </row>
    <row r="475" spans="1:7" s="17" customFormat="1" ht="12.75" customHeight="1">
      <c r="A475" s="31"/>
      <c r="B475" s="31"/>
      <c r="C475" s="13" t="s">
        <v>42</v>
      </c>
      <c r="D475" s="13">
        <v>9</v>
      </c>
      <c r="E475" s="18">
        <v>0</v>
      </c>
      <c r="F475" s="16">
        <f t="shared" si="33"/>
        <v>0</v>
      </c>
      <c r="G475" s="32"/>
    </row>
    <row r="476" spans="1:7" s="17" customFormat="1" ht="12.75" customHeight="1">
      <c r="A476" s="31"/>
      <c r="B476" s="31"/>
      <c r="C476" s="13" t="s">
        <v>66</v>
      </c>
      <c r="D476" s="13">
        <v>1</v>
      </c>
      <c r="E476" s="18">
        <v>0</v>
      </c>
      <c r="F476" s="16">
        <f t="shared" si="33"/>
        <v>0</v>
      </c>
      <c r="G476" s="32"/>
    </row>
    <row r="477" spans="1:7" s="17" customFormat="1" ht="12.75" customHeight="1">
      <c r="A477" s="31"/>
      <c r="B477" s="31"/>
      <c r="C477" s="13" t="s">
        <v>66</v>
      </c>
      <c r="D477" s="13">
        <v>2</v>
      </c>
      <c r="E477" s="18">
        <v>1</v>
      </c>
      <c r="F477" s="16">
        <f t="shared" si="33"/>
        <v>1</v>
      </c>
      <c r="G477" s="32"/>
    </row>
    <row r="478" spans="1:7" s="17" customFormat="1" ht="12.75" customHeight="1">
      <c r="A478" s="31"/>
      <c r="B478" s="31"/>
      <c r="C478" s="13" t="s">
        <v>66</v>
      </c>
      <c r="D478" s="13">
        <v>6</v>
      </c>
      <c r="E478" s="18">
        <v>0</v>
      </c>
      <c r="F478" s="16">
        <f t="shared" si="33"/>
        <v>0</v>
      </c>
      <c r="G478" s="32"/>
    </row>
    <row r="479" spans="1:7" s="17" customFormat="1" ht="12.75" customHeight="1">
      <c r="A479" s="31"/>
      <c r="B479" s="31"/>
      <c r="C479" s="13" t="s">
        <v>66</v>
      </c>
      <c r="D479" s="13">
        <v>9</v>
      </c>
      <c r="E479" s="18">
        <v>1</v>
      </c>
      <c r="F479" s="16">
        <f t="shared" si="33"/>
        <v>1</v>
      </c>
      <c r="G479" s="32"/>
    </row>
    <row r="480" spans="1:7" s="17" customFormat="1" ht="12.75" customHeight="1">
      <c r="A480" s="31"/>
      <c r="B480" s="31"/>
      <c r="C480" s="13" t="s">
        <v>66</v>
      </c>
      <c r="D480" s="13">
        <v>10</v>
      </c>
      <c r="E480" s="18">
        <v>3</v>
      </c>
      <c r="F480" s="16">
        <f t="shared" si="33"/>
        <v>3</v>
      </c>
      <c r="G480" s="32"/>
    </row>
    <row r="481" spans="1:7" s="17" customFormat="1" ht="12.75" customHeight="1">
      <c r="A481" s="31"/>
      <c r="B481" s="33" t="s">
        <v>10</v>
      </c>
      <c r="C481" s="33"/>
      <c r="D481" s="33"/>
      <c r="E481" s="11">
        <f>SUM(E471:E480)</f>
        <v>5</v>
      </c>
      <c r="F481" s="11">
        <f>SUM(E481:E481)</f>
        <v>5</v>
      </c>
      <c r="G481" s="11">
        <f>G471</f>
        <v>5</v>
      </c>
    </row>
    <row r="482" spans="1:7" s="17" customFormat="1" ht="12.75" customHeight="1">
      <c r="A482" s="31" t="s">
        <v>79</v>
      </c>
      <c r="B482" s="31" t="s">
        <v>49</v>
      </c>
      <c r="C482" s="13" t="s">
        <v>37</v>
      </c>
      <c r="D482" s="13">
        <v>8</v>
      </c>
      <c r="E482" s="18">
        <v>0</v>
      </c>
      <c r="F482" s="16">
        <f t="shared" ref="F482:F492" si="34">E482</f>
        <v>0</v>
      </c>
      <c r="G482" s="32">
        <f>SUM(F482:F492)</f>
        <v>8</v>
      </c>
    </row>
    <row r="483" spans="1:7" s="17" customFormat="1" ht="12.75" customHeight="1">
      <c r="A483" s="31"/>
      <c r="B483" s="31"/>
      <c r="C483" s="13" t="s">
        <v>38</v>
      </c>
      <c r="D483" s="13">
        <v>5</v>
      </c>
      <c r="E483" s="18">
        <v>1</v>
      </c>
      <c r="F483" s="16">
        <f t="shared" si="34"/>
        <v>1</v>
      </c>
      <c r="G483" s="32"/>
    </row>
    <row r="484" spans="1:7" s="17" customFormat="1" ht="12.75" customHeight="1">
      <c r="A484" s="31"/>
      <c r="B484" s="31"/>
      <c r="C484" s="13" t="s">
        <v>38</v>
      </c>
      <c r="D484" s="13">
        <v>6</v>
      </c>
      <c r="E484" s="18">
        <v>0</v>
      </c>
      <c r="F484" s="16">
        <f t="shared" si="34"/>
        <v>0</v>
      </c>
      <c r="G484" s="32"/>
    </row>
    <row r="485" spans="1:7" s="17" customFormat="1" ht="12.75" customHeight="1">
      <c r="A485" s="31"/>
      <c r="B485" s="31"/>
      <c r="C485" s="13" t="s">
        <v>38</v>
      </c>
      <c r="D485" s="13">
        <v>8</v>
      </c>
      <c r="E485" s="18">
        <v>0</v>
      </c>
      <c r="F485" s="16">
        <f t="shared" si="34"/>
        <v>0</v>
      </c>
      <c r="G485" s="32"/>
    </row>
    <row r="486" spans="1:7" s="17" customFormat="1" ht="12.75" customHeight="1">
      <c r="A486" s="31"/>
      <c r="B486" s="31"/>
      <c r="C486" s="13" t="s">
        <v>38</v>
      </c>
      <c r="D486" s="13">
        <v>9</v>
      </c>
      <c r="E486" s="18">
        <v>0</v>
      </c>
      <c r="F486" s="16">
        <f t="shared" si="34"/>
        <v>0</v>
      </c>
      <c r="G486" s="32"/>
    </row>
    <row r="487" spans="1:7" s="17" customFormat="1" ht="12.75" customHeight="1">
      <c r="A487" s="31"/>
      <c r="B487" s="31"/>
      <c r="C487" s="13" t="s">
        <v>42</v>
      </c>
      <c r="D487" s="13">
        <v>6</v>
      </c>
      <c r="E487" s="18">
        <v>0</v>
      </c>
      <c r="F487" s="16">
        <f t="shared" si="34"/>
        <v>0</v>
      </c>
      <c r="G487" s="32"/>
    </row>
    <row r="488" spans="1:7" s="17" customFormat="1" ht="12.75" customHeight="1">
      <c r="A488" s="31"/>
      <c r="B488" s="31"/>
      <c r="C488" s="13" t="s">
        <v>42</v>
      </c>
      <c r="D488" s="13">
        <v>9</v>
      </c>
      <c r="E488" s="18">
        <v>0</v>
      </c>
      <c r="F488" s="16">
        <f t="shared" si="34"/>
        <v>0</v>
      </c>
      <c r="G488" s="32"/>
    </row>
    <row r="489" spans="1:7" s="17" customFormat="1" ht="12.75" customHeight="1">
      <c r="A489" s="31"/>
      <c r="B489" s="31"/>
      <c r="C489" s="13" t="s">
        <v>66</v>
      </c>
      <c r="D489" s="13">
        <v>1</v>
      </c>
      <c r="E489" s="18">
        <v>0</v>
      </c>
      <c r="F489" s="16">
        <f t="shared" si="34"/>
        <v>0</v>
      </c>
      <c r="G489" s="32"/>
    </row>
    <row r="490" spans="1:7" s="17" customFormat="1" ht="12.75" customHeight="1">
      <c r="A490" s="31"/>
      <c r="B490" s="31"/>
      <c r="C490" s="13" t="s">
        <v>66</v>
      </c>
      <c r="D490" s="13">
        <v>2</v>
      </c>
      <c r="E490" s="18">
        <v>5</v>
      </c>
      <c r="F490" s="16">
        <f t="shared" si="34"/>
        <v>5</v>
      </c>
      <c r="G490" s="32"/>
    </row>
    <row r="491" spans="1:7" s="17" customFormat="1" ht="12.75" customHeight="1">
      <c r="A491" s="31"/>
      <c r="B491" s="31"/>
      <c r="C491" s="13" t="s">
        <v>66</v>
      </c>
      <c r="D491" s="13">
        <v>6</v>
      </c>
      <c r="E491" s="18">
        <v>1</v>
      </c>
      <c r="F491" s="16">
        <f t="shared" si="34"/>
        <v>1</v>
      </c>
      <c r="G491" s="32"/>
    </row>
    <row r="492" spans="1:7" s="17" customFormat="1" ht="12.75" customHeight="1">
      <c r="A492" s="31"/>
      <c r="B492" s="31"/>
      <c r="C492" s="13" t="s">
        <v>66</v>
      </c>
      <c r="D492" s="13">
        <v>10</v>
      </c>
      <c r="E492" s="18">
        <v>1</v>
      </c>
      <c r="F492" s="16">
        <f t="shared" si="34"/>
        <v>1</v>
      </c>
      <c r="G492" s="32"/>
    </row>
    <row r="493" spans="1:7" s="17" customFormat="1" ht="12.75" customHeight="1">
      <c r="A493" s="31"/>
      <c r="B493" s="33" t="s">
        <v>10</v>
      </c>
      <c r="C493" s="33"/>
      <c r="D493" s="33"/>
      <c r="E493" s="11">
        <f>SUM(E482:E492)</f>
        <v>8</v>
      </c>
      <c r="F493" s="11">
        <f>SUM(E493:E493)</f>
        <v>8</v>
      </c>
      <c r="G493" s="11">
        <f>G482</f>
        <v>8</v>
      </c>
    </row>
    <row r="494" spans="1:7" s="17" customFormat="1" ht="12.75" customHeight="1">
      <c r="A494" s="31" t="s">
        <v>80</v>
      </c>
      <c r="B494" s="31" t="s">
        <v>49</v>
      </c>
      <c r="C494" s="13" t="s">
        <v>37</v>
      </c>
      <c r="D494" s="13">
        <v>8</v>
      </c>
      <c r="E494" s="18">
        <v>0</v>
      </c>
      <c r="F494" s="16">
        <f t="shared" ref="F494:F503" si="35">E494</f>
        <v>0</v>
      </c>
      <c r="G494" s="32">
        <f>SUM(F494:F505)</f>
        <v>14</v>
      </c>
    </row>
    <row r="495" spans="1:7" s="17" customFormat="1" ht="12.75" customHeight="1">
      <c r="A495" s="31"/>
      <c r="B495" s="31"/>
      <c r="C495" s="13" t="s">
        <v>38</v>
      </c>
      <c r="D495" s="13">
        <v>5</v>
      </c>
      <c r="E495" s="18">
        <v>3</v>
      </c>
      <c r="F495" s="16">
        <f t="shared" si="35"/>
        <v>3</v>
      </c>
      <c r="G495" s="32"/>
    </row>
    <row r="496" spans="1:7" s="17" customFormat="1" ht="12.75" customHeight="1">
      <c r="A496" s="31"/>
      <c r="B496" s="31"/>
      <c r="C496" s="13" t="s">
        <v>38</v>
      </c>
      <c r="D496" s="13">
        <v>6</v>
      </c>
      <c r="E496" s="18">
        <v>0</v>
      </c>
      <c r="F496" s="16">
        <f t="shared" si="35"/>
        <v>0</v>
      </c>
      <c r="G496" s="32"/>
    </row>
    <row r="497" spans="1:7" s="17" customFormat="1" ht="12.75" customHeight="1">
      <c r="A497" s="31"/>
      <c r="B497" s="31"/>
      <c r="C497" s="13" t="s">
        <v>38</v>
      </c>
      <c r="D497" s="13">
        <v>8</v>
      </c>
      <c r="E497" s="18">
        <v>0</v>
      </c>
      <c r="F497" s="16">
        <f t="shared" si="35"/>
        <v>0</v>
      </c>
      <c r="G497" s="32"/>
    </row>
    <row r="498" spans="1:7" s="17" customFormat="1" ht="12.75" customHeight="1">
      <c r="A498" s="31"/>
      <c r="B498" s="31"/>
      <c r="C498" s="13" t="s">
        <v>38</v>
      </c>
      <c r="D498" s="13">
        <v>9</v>
      </c>
      <c r="E498" s="18">
        <v>0</v>
      </c>
      <c r="F498" s="16">
        <f t="shared" si="35"/>
        <v>0</v>
      </c>
      <c r="G498" s="32"/>
    </row>
    <row r="499" spans="1:7" s="17" customFormat="1" ht="12.75" customHeight="1">
      <c r="A499" s="31"/>
      <c r="B499" s="31"/>
      <c r="C499" s="13" t="s">
        <v>42</v>
      </c>
      <c r="D499" s="13">
        <v>6</v>
      </c>
      <c r="E499" s="18">
        <v>0</v>
      </c>
      <c r="F499" s="16">
        <f t="shared" si="35"/>
        <v>0</v>
      </c>
      <c r="G499" s="32"/>
    </row>
    <row r="500" spans="1:7" s="17" customFormat="1" ht="12.75" customHeight="1">
      <c r="A500" s="31"/>
      <c r="B500" s="31"/>
      <c r="C500" s="13" t="s">
        <v>42</v>
      </c>
      <c r="D500" s="13">
        <v>9</v>
      </c>
      <c r="E500" s="18">
        <v>1</v>
      </c>
      <c r="F500" s="16">
        <f t="shared" si="35"/>
        <v>1</v>
      </c>
      <c r="G500" s="32"/>
    </row>
    <row r="501" spans="1:7" s="17" customFormat="1" ht="12.75" customHeight="1">
      <c r="A501" s="31"/>
      <c r="B501" s="31"/>
      <c r="C501" s="13" t="s">
        <v>66</v>
      </c>
      <c r="D501" s="13">
        <v>1</v>
      </c>
      <c r="E501" s="18">
        <v>0</v>
      </c>
      <c r="F501" s="16">
        <f t="shared" si="35"/>
        <v>0</v>
      </c>
      <c r="G501" s="32"/>
    </row>
    <row r="502" spans="1:7" s="17" customFormat="1" ht="12.75" customHeight="1">
      <c r="A502" s="31"/>
      <c r="B502" s="31"/>
      <c r="C502" s="13" t="s">
        <v>66</v>
      </c>
      <c r="D502" s="13">
        <v>2</v>
      </c>
      <c r="E502" s="18">
        <v>2</v>
      </c>
      <c r="F502" s="16">
        <f t="shared" si="35"/>
        <v>2</v>
      </c>
      <c r="G502" s="32"/>
    </row>
    <row r="503" spans="1:7" s="17" customFormat="1" ht="12.75" customHeight="1">
      <c r="A503" s="31"/>
      <c r="B503" s="31"/>
      <c r="C503" s="13" t="s">
        <v>66</v>
      </c>
      <c r="D503" s="13">
        <v>6</v>
      </c>
      <c r="E503" s="18">
        <v>5</v>
      </c>
      <c r="F503" s="16">
        <f t="shared" si="35"/>
        <v>5</v>
      </c>
      <c r="G503" s="32"/>
    </row>
    <row r="504" spans="1:7" s="17" customFormat="1" ht="12.75" customHeight="1">
      <c r="A504" s="31"/>
      <c r="B504" s="31"/>
      <c r="C504" s="13" t="s">
        <v>66</v>
      </c>
      <c r="D504" s="13">
        <v>9</v>
      </c>
      <c r="E504" s="18">
        <v>1</v>
      </c>
      <c r="F504" s="16"/>
      <c r="G504" s="32"/>
    </row>
    <row r="505" spans="1:7" s="17" customFormat="1" ht="12.75" customHeight="1">
      <c r="A505" s="31"/>
      <c r="B505" s="31"/>
      <c r="C505" s="13" t="s">
        <v>66</v>
      </c>
      <c r="D505" s="13">
        <v>10</v>
      </c>
      <c r="E505" s="18">
        <v>3</v>
      </c>
      <c r="F505" s="16">
        <f>E505</f>
        <v>3</v>
      </c>
      <c r="G505" s="32"/>
    </row>
    <row r="506" spans="1:7" s="17" customFormat="1" ht="12.75" customHeight="1">
      <c r="A506" s="31"/>
      <c r="B506" s="33" t="s">
        <v>10</v>
      </c>
      <c r="C506" s="33"/>
      <c r="D506" s="33"/>
      <c r="E506" s="11">
        <f>SUM(E494:E505)</f>
        <v>15</v>
      </c>
      <c r="F506" s="11">
        <f>SUM(E506:E506)</f>
        <v>15</v>
      </c>
      <c r="G506" s="11">
        <f>G494</f>
        <v>14</v>
      </c>
    </row>
    <row r="507" spans="1:7" s="17" customFormat="1" ht="12.75" customHeight="1">
      <c r="A507" s="31" t="s">
        <v>81</v>
      </c>
      <c r="B507" s="31" t="s">
        <v>49</v>
      </c>
      <c r="C507" s="13" t="s">
        <v>37</v>
      </c>
      <c r="D507" s="13">
        <v>1</v>
      </c>
      <c r="E507" s="18">
        <v>0</v>
      </c>
      <c r="F507" s="16">
        <f t="shared" ref="F507:F513" si="36">E507</f>
        <v>0</v>
      </c>
      <c r="G507" s="32">
        <f>SUM(F507:F513)</f>
        <v>6</v>
      </c>
    </row>
    <row r="508" spans="1:7" s="17" customFormat="1" ht="12.75" customHeight="1">
      <c r="A508" s="31"/>
      <c r="B508" s="31"/>
      <c r="C508" s="13" t="s">
        <v>38</v>
      </c>
      <c r="D508" s="13">
        <v>6</v>
      </c>
      <c r="E508" s="18">
        <v>0</v>
      </c>
      <c r="F508" s="16">
        <f t="shared" si="36"/>
        <v>0</v>
      </c>
      <c r="G508" s="32"/>
    </row>
    <row r="509" spans="1:7" s="17" customFormat="1" ht="12.75" customHeight="1">
      <c r="A509" s="31"/>
      <c r="B509" s="31"/>
      <c r="C509" s="13" t="s">
        <v>38</v>
      </c>
      <c r="D509" s="13">
        <v>9</v>
      </c>
      <c r="E509" s="18">
        <v>0</v>
      </c>
      <c r="F509" s="16">
        <f t="shared" si="36"/>
        <v>0</v>
      </c>
      <c r="G509" s="32"/>
    </row>
    <row r="510" spans="1:7" s="17" customFormat="1" ht="12.75" customHeight="1">
      <c r="A510" s="31"/>
      <c r="B510" s="31"/>
      <c r="C510" s="13" t="s">
        <v>42</v>
      </c>
      <c r="D510" s="13">
        <v>6</v>
      </c>
      <c r="E510" s="18">
        <v>0</v>
      </c>
      <c r="F510" s="16">
        <f t="shared" si="36"/>
        <v>0</v>
      </c>
      <c r="G510" s="32"/>
    </row>
    <row r="511" spans="1:7" s="17" customFormat="1" ht="12.75" customHeight="1">
      <c r="A511" s="31"/>
      <c r="B511" s="31"/>
      <c r="C511" s="13" t="s">
        <v>66</v>
      </c>
      <c r="D511" s="13">
        <v>6</v>
      </c>
      <c r="E511" s="18">
        <v>5</v>
      </c>
      <c r="F511" s="16">
        <f t="shared" si="36"/>
        <v>5</v>
      </c>
      <c r="G511" s="32"/>
    </row>
    <row r="512" spans="1:7" s="17" customFormat="1" ht="12.75" customHeight="1">
      <c r="A512" s="31"/>
      <c r="B512" s="31"/>
      <c r="C512" s="13" t="s">
        <v>66</v>
      </c>
      <c r="D512" s="13">
        <v>8</v>
      </c>
      <c r="E512" s="18">
        <v>0</v>
      </c>
      <c r="F512" s="16">
        <f t="shared" si="36"/>
        <v>0</v>
      </c>
      <c r="G512" s="32"/>
    </row>
    <row r="513" spans="1:7" s="17" customFormat="1" ht="12.75" customHeight="1">
      <c r="A513" s="31"/>
      <c r="B513" s="31"/>
      <c r="C513" s="13" t="s">
        <v>66</v>
      </c>
      <c r="D513" s="13">
        <v>10</v>
      </c>
      <c r="E513" s="18">
        <v>1</v>
      </c>
      <c r="F513" s="16">
        <f t="shared" si="36"/>
        <v>1</v>
      </c>
      <c r="G513" s="32"/>
    </row>
    <row r="514" spans="1:7" s="17" customFormat="1" ht="12.75" customHeight="1">
      <c r="A514" s="31"/>
      <c r="B514" s="33" t="s">
        <v>10</v>
      </c>
      <c r="C514" s="33"/>
      <c r="D514" s="33"/>
      <c r="E514" s="11">
        <f>SUM(E507:E513)</f>
        <v>6</v>
      </c>
      <c r="F514" s="11">
        <f>SUM(E514:E514)</f>
        <v>6</v>
      </c>
      <c r="G514" s="11">
        <f>G507</f>
        <v>6</v>
      </c>
    </row>
    <row r="515" spans="1:7" s="17" customFormat="1" ht="12.75" customHeight="1">
      <c r="A515" s="31" t="s">
        <v>82</v>
      </c>
      <c r="B515" s="31" t="s">
        <v>49</v>
      </c>
      <c r="C515" s="13" t="s">
        <v>37</v>
      </c>
      <c r="D515" s="13">
        <v>8</v>
      </c>
      <c r="E515" s="18">
        <v>0</v>
      </c>
      <c r="F515" s="16">
        <f t="shared" ref="F515:F525" si="37">E515</f>
        <v>0</v>
      </c>
      <c r="G515" s="32">
        <f>SUM(F515:F525)</f>
        <v>10</v>
      </c>
    </row>
    <row r="516" spans="1:7" s="17" customFormat="1" ht="12.75" customHeight="1">
      <c r="A516" s="31"/>
      <c r="B516" s="31"/>
      <c r="C516" s="13" t="s">
        <v>38</v>
      </c>
      <c r="D516" s="13">
        <v>5</v>
      </c>
      <c r="E516" s="18">
        <v>0</v>
      </c>
      <c r="F516" s="16">
        <f t="shared" si="37"/>
        <v>0</v>
      </c>
      <c r="G516" s="32"/>
    </row>
    <row r="517" spans="1:7" s="17" customFormat="1" ht="12.75" customHeight="1">
      <c r="A517" s="31"/>
      <c r="B517" s="31"/>
      <c r="C517" s="13" t="s">
        <v>38</v>
      </c>
      <c r="D517" s="13">
        <v>6</v>
      </c>
      <c r="E517" s="18">
        <v>0</v>
      </c>
      <c r="F517" s="16">
        <f t="shared" si="37"/>
        <v>0</v>
      </c>
      <c r="G517" s="32"/>
    </row>
    <row r="518" spans="1:7" s="17" customFormat="1" ht="12.75" customHeight="1">
      <c r="A518" s="31"/>
      <c r="B518" s="31"/>
      <c r="C518" s="13" t="s">
        <v>38</v>
      </c>
      <c r="D518" s="13">
        <v>8</v>
      </c>
      <c r="E518" s="18">
        <v>1</v>
      </c>
      <c r="F518" s="16">
        <f t="shared" si="37"/>
        <v>1</v>
      </c>
      <c r="G518" s="32"/>
    </row>
    <row r="519" spans="1:7" s="17" customFormat="1" ht="12.75" customHeight="1">
      <c r="A519" s="31"/>
      <c r="B519" s="31"/>
      <c r="C519" s="13" t="s">
        <v>38</v>
      </c>
      <c r="D519" s="13">
        <v>9</v>
      </c>
      <c r="E519" s="18">
        <v>0</v>
      </c>
      <c r="F519" s="16">
        <f t="shared" si="37"/>
        <v>0</v>
      </c>
      <c r="G519" s="32"/>
    </row>
    <row r="520" spans="1:7" s="17" customFormat="1" ht="12.75" customHeight="1">
      <c r="A520" s="31"/>
      <c r="B520" s="31"/>
      <c r="C520" s="13" t="s">
        <v>42</v>
      </c>
      <c r="D520" s="13">
        <v>6</v>
      </c>
      <c r="E520" s="18">
        <v>0</v>
      </c>
      <c r="F520" s="16">
        <f t="shared" si="37"/>
        <v>0</v>
      </c>
      <c r="G520" s="32"/>
    </row>
    <row r="521" spans="1:7" s="17" customFormat="1" ht="12.75" customHeight="1">
      <c r="A521" s="31"/>
      <c r="B521" s="31"/>
      <c r="C521" s="13" t="s">
        <v>42</v>
      </c>
      <c r="D521" s="13">
        <v>9</v>
      </c>
      <c r="E521" s="18">
        <v>0</v>
      </c>
      <c r="F521" s="16">
        <f t="shared" si="37"/>
        <v>0</v>
      </c>
      <c r="G521" s="32"/>
    </row>
    <row r="522" spans="1:7" s="17" customFormat="1" ht="12.75" customHeight="1">
      <c r="A522" s="31"/>
      <c r="B522" s="31"/>
      <c r="C522" s="13" t="s">
        <v>66</v>
      </c>
      <c r="D522" s="13">
        <v>1</v>
      </c>
      <c r="E522" s="18">
        <v>0</v>
      </c>
      <c r="F522" s="16">
        <f t="shared" si="37"/>
        <v>0</v>
      </c>
      <c r="G522" s="32"/>
    </row>
    <row r="523" spans="1:7" s="17" customFormat="1" ht="12.75" customHeight="1">
      <c r="A523" s="31"/>
      <c r="B523" s="31"/>
      <c r="C523" s="13" t="s">
        <v>66</v>
      </c>
      <c r="D523" s="13">
        <v>2</v>
      </c>
      <c r="E523" s="18">
        <v>7</v>
      </c>
      <c r="F523" s="16">
        <f t="shared" si="37"/>
        <v>7</v>
      </c>
      <c r="G523" s="32"/>
    </row>
    <row r="524" spans="1:7" s="17" customFormat="1" ht="12.75" customHeight="1">
      <c r="A524" s="31"/>
      <c r="B524" s="31"/>
      <c r="C524" s="13" t="s">
        <v>66</v>
      </c>
      <c r="D524" s="13">
        <v>6</v>
      </c>
      <c r="E524" s="18">
        <v>1</v>
      </c>
      <c r="F524" s="16">
        <f t="shared" si="37"/>
        <v>1</v>
      </c>
      <c r="G524" s="32"/>
    </row>
    <row r="525" spans="1:7" s="17" customFormat="1" ht="12.75" customHeight="1">
      <c r="A525" s="31"/>
      <c r="B525" s="31"/>
      <c r="C525" s="13" t="s">
        <v>66</v>
      </c>
      <c r="D525" s="13">
        <v>10</v>
      </c>
      <c r="E525" s="18">
        <v>1</v>
      </c>
      <c r="F525" s="16">
        <f t="shared" si="37"/>
        <v>1</v>
      </c>
      <c r="G525" s="32"/>
    </row>
    <row r="526" spans="1:7" s="17" customFormat="1" ht="12.75" customHeight="1">
      <c r="A526" s="31"/>
      <c r="B526" s="33" t="s">
        <v>10</v>
      </c>
      <c r="C526" s="33"/>
      <c r="D526" s="33"/>
      <c r="E526" s="11">
        <f>SUM(E515:E525)</f>
        <v>10</v>
      </c>
      <c r="F526" s="11">
        <f>SUM(E526:E526)</f>
        <v>10</v>
      </c>
      <c r="G526" s="11">
        <f>G515</f>
        <v>10</v>
      </c>
    </row>
    <row r="527" spans="1:7" s="17" customFormat="1" ht="12.75" customHeight="1">
      <c r="A527" s="31" t="s">
        <v>83</v>
      </c>
      <c r="B527" s="31" t="s">
        <v>49</v>
      </c>
      <c r="C527" s="13" t="s">
        <v>37</v>
      </c>
      <c r="D527" s="13">
        <v>8</v>
      </c>
      <c r="E527" s="20">
        <v>0</v>
      </c>
      <c r="F527" s="11"/>
      <c r="G527" s="34">
        <f>SUM(F527:F528)</f>
        <v>0</v>
      </c>
    </row>
    <row r="528" spans="1:7" s="17" customFormat="1" ht="12.75" customHeight="1">
      <c r="A528" s="31"/>
      <c r="B528" s="31"/>
      <c r="C528" s="13" t="s">
        <v>38</v>
      </c>
      <c r="D528" s="13">
        <v>6</v>
      </c>
      <c r="E528" s="20">
        <v>0</v>
      </c>
      <c r="F528" s="11"/>
      <c r="G528" s="34"/>
    </row>
    <row r="529" spans="1:7" s="17" customFormat="1" ht="12.75" customHeight="1">
      <c r="A529" s="31"/>
      <c r="B529" s="33" t="s">
        <v>10</v>
      </c>
      <c r="C529" s="33"/>
      <c r="D529" s="33"/>
      <c r="E529" s="11">
        <f>SUM(E527:E528)</f>
        <v>0</v>
      </c>
      <c r="F529" s="11">
        <f>SUM(F527:F528)</f>
        <v>0</v>
      </c>
      <c r="G529" s="11">
        <f>F529</f>
        <v>0</v>
      </c>
    </row>
    <row r="530" spans="1:7" s="17" customFormat="1" ht="12.75" customHeight="1">
      <c r="A530" s="31" t="s">
        <v>84</v>
      </c>
      <c r="B530" s="31" t="s">
        <v>49</v>
      </c>
      <c r="C530" s="13" t="s">
        <v>37</v>
      </c>
      <c r="D530" s="13">
        <v>8</v>
      </c>
      <c r="E530" s="18">
        <v>0</v>
      </c>
      <c r="F530" s="16">
        <f t="shared" ref="F530:F535" si="38">E530</f>
        <v>0</v>
      </c>
      <c r="G530" s="32">
        <f>SUM(F530:F535)</f>
        <v>5</v>
      </c>
    </row>
    <row r="531" spans="1:7" s="17" customFormat="1" ht="12.75" customHeight="1">
      <c r="A531" s="31"/>
      <c r="B531" s="31"/>
      <c r="C531" s="13" t="s">
        <v>38</v>
      </c>
      <c r="D531" s="13">
        <v>5</v>
      </c>
      <c r="E531" s="18">
        <v>0</v>
      </c>
      <c r="F531" s="16">
        <f t="shared" si="38"/>
        <v>0</v>
      </c>
      <c r="G531" s="32"/>
    </row>
    <row r="532" spans="1:7" s="17" customFormat="1" ht="12.75" customHeight="1">
      <c r="A532" s="31"/>
      <c r="B532" s="31"/>
      <c r="C532" s="13" t="s">
        <v>38</v>
      </c>
      <c r="D532" s="13">
        <v>6</v>
      </c>
      <c r="E532" s="18">
        <v>0</v>
      </c>
      <c r="F532" s="16">
        <f t="shared" si="38"/>
        <v>0</v>
      </c>
      <c r="G532" s="32"/>
    </row>
    <row r="533" spans="1:7" s="17" customFormat="1" ht="12.75" customHeight="1">
      <c r="A533" s="31"/>
      <c r="B533" s="31"/>
      <c r="C533" s="13" t="s">
        <v>38</v>
      </c>
      <c r="D533" s="13">
        <v>8</v>
      </c>
      <c r="E533" s="18">
        <v>0</v>
      </c>
      <c r="F533" s="16">
        <f t="shared" si="38"/>
        <v>0</v>
      </c>
      <c r="G533" s="32"/>
    </row>
    <row r="534" spans="1:7" s="17" customFormat="1" ht="12.75" customHeight="1">
      <c r="A534" s="31"/>
      <c r="B534" s="31"/>
      <c r="C534" s="13" t="s">
        <v>38</v>
      </c>
      <c r="D534" s="13">
        <v>9</v>
      </c>
      <c r="E534" s="18">
        <v>0</v>
      </c>
      <c r="F534" s="16">
        <f t="shared" si="38"/>
        <v>0</v>
      </c>
      <c r="G534" s="32"/>
    </row>
    <row r="535" spans="1:7" s="17" customFormat="1" ht="12.75" customHeight="1">
      <c r="A535" s="31"/>
      <c r="B535" s="31"/>
      <c r="C535" s="13" t="s">
        <v>38</v>
      </c>
      <c r="D535" s="13">
        <v>10</v>
      </c>
      <c r="E535" s="18">
        <v>5</v>
      </c>
      <c r="F535" s="16">
        <f t="shared" si="38"/>
        <v>5</v>
      </c>
      <c r="G535" s="32"/>
    </row>
    <row r="536" spans="1:7" s="17" customFormat="1" ht="12.75" customHeight="1">
      <c r="A536" s="31"/>
      <c r="B536" s="33" t="s">
        <v>10</v>
      </c>
      <c r="C536" s="33"/>
      <c r="D536" s="33"/>
      <c r="E536" s="11">
        <f>SUM(E530:E535)</f>
        <v>5</v>
      </c>
      <c r="F536" s="11">
        <f>SUM(E536:E536)</f>
        <v>5</v>
      </c>
      <c r="G536" s="11">
        <f>SUM(G530:G535)</f>
        <v>5</v>
      </c>
    </row>
    <row r="537" spans="1:7" s="17" customFormat="1" ht="12.75" customHeight="1">
      <c r="A537" s="31" t="s">
        <v>85</v>
      </c>
      <c r="B537" s="31" t="s">
        <v>49</v>
      </c>
      <c r="C537" s="13" t="s">
        <v>66</v>
      </c>
      <c r="D537" s="13">
        <v>8</v>
      </c>
      <c r="E537" s="18">
        <v>4</v>
      </c>
      <c r="F537" s="16">
        <f>E537</f>
        <v>4</v>
      </c>
      <c r="G537" s="32">
        <f>SUM(F537:F538)</f>
        <v>27</v>
      </c>
    </row>
    <row r="538" spans="1:7" s="17" customFormat="1">
      <c r="A538" s="31"/>
      <c r="B538" s="31"/>
      <c r="C538" s="13" t="s">
        <v>66</v>
      </c>
      <c r="D538" s="13">
        <v>10</v>
      </c>
      <c r="E538" s="18">
        <v>23</v>
      </c>
      <c r="F538" s="16">
        <f>E538</f>
        <v>23</v>
      </c>
      <c r="G538" s="32"/>
    </row>
    <row r="539" spans="1:7" s="17" customFormat="1" ht="12.75" customHeight="1">
      <c r="A539" s="31"/>
      <c r="B539" s="33" t="s">
        <v>10</v>
      </c>
      <c r="C539" s="33"/>
      <c r="D539" s="33"/>
      <c r="E539" s="11">
        <f>SUM(E537:E538)</f>
        <v>27</v>
      </c>
      <c r="F539" s="11">
        <f>SUM(E539:E539)</f>
        <v>27</v>
      </c>
      <c r="G539" s="11">
        <f>SUM(G537:G538)</f>
        <v>27</v>
      </c>
    </row>
    <row r="540" spans="1:7" s="17" customFormat="1" ht="12.75" customHeight="1">
      <c r="A540" s="31" t="s">
        <v>86</v>
      </c>
      <c r="B540" s="31" t="s">
        <v>34</v>
      </c>
      <c r="C540" s="13" t="s">
        <v>18</v>
      </c>
      <c r="D540" s="13">
        <v>6</v>
      </c>
      <c r="E540" s="18">
        <v>0</v>
      </c>
      <c r="F540" s="16">
        <f t="shared" ref="F540:F546" si="39">E540</f>
        <v>0</v>
      </c>
      <c r="G540" s="32">
        <f>SUM(F540:F544)</f>
        <v>6</v>
      </c>
    </row>
    <row r="541" spans="1:7" s="17" customFormat="1" ht="12.75" customHeight="1">
      <c r="A541" s="31"/>
      <c r="B541" s="31"/>
      <c r="C541" s="13" t="s">
        <v>18</v>
      </c>
      <c r="D541" s="13">
        <v>9</v>
      </c>
      <c r="E541" s="18">
        <v>0</v>
      </c>
      <c r="F541" s="16">
        <f t="shared" si="39"/>
        <v>0</v>
      </c>
      <c r="G541" s="32"/>
    </row>
    <row r="542" spans="1:7" s="17" customFormat="1" ht="12.75" customHeight="1">
      <c r="A542" s="31"/>
      <c r="B542" s="31"/>
      <c r="C542" s="13" t="s">
        <v>19</v>
      </c>
      <c r="D542" s="13">
        <v>6</v>
      </c>
      <c r="E542" s="18">
        <v>0</v>
      </c>
      <c r="F542" s="16">
        <f t="shared" si="39"/>
        <v>0</v>
      </c>
      <c r="G542" s="32"/>
    </row>
    <row r="543" spans="1:7" s="17" customFormat="1" ht="12.75" customHeight="1">
      <c r="A543" s="31"/>
      <c r="B543" s="31"/>
      <c r="C543" s="13" t="s">
        <v>19</v>
      </c>
      <c r="D543" s="13">
        <v>9</v>
      </c>
      <c r="E543" s="18">
        <v>0</v>
      </c>
      <c r="F543" s="16">
        <f t="shared" si="39"/>
        <v>0</v>
      </c>
      <c r="G543" s="32"/>
    </row>
    <row r="544" spans="1:7" s="17" customFormat="1" ht="12.75" customHeight="1">
      <c r="A544" s="31"/>
      <c r="B544" s="31"/>
      <c r="C544" s="13" t="s">
        <v>19</v>
      </c>
      <c r="D544" s="13">
        <v>10</v>
      </c>
      <c r="E544" s="18">
        <v>6</v>
      </c>
      <c r="F544" s="16">
        <f t="shared" si="39"/>
        <v>6</v>
      </c>
      <c r="G544" s="32"/>
    </row>
    <row r="545" spans="1:7" s="17" customFormat="1" ht="12.75" customHeight="1">
      <c r="A545" s="31"/>
      <c r="B545" s="31" t="s">
        <v>24</v>
      </c>
      <c r="C545" s="13" t="s">
        <v>37</v>
      </c>
      <c r="D545" s="13">
        <v>6</v>
      </c>
      <c r="E545" s="18">
        <v>0</v>
      </c>
      <c r="F545" s="16">
        <f t="shared" si="39"/>
        <v>0</v>
      </c>
      <c r="G545" s="32">
        <f>SUM(F545:F546)</f>
        <v>3</v>
      </c>
    </row>
    <row r="546" spans="1:7" s="17" customFormat="1" ht="12.75" customHeight="1">
      <c r="A546" s="31"/>
      <c r="B546" s="31"/>
      <c r="C546" s="13" t="s">
        <v>37</v>
      </c>
      <c r="D546" s="13">
        <v>9</v>
      </c>
      <c r="E546" s="18">
        <v>3</v>
      </c>
      <c r="F546" s="16">
        <f t="shared" si="39"/>
        <v>3</v>
      </c>
      <c r="G546" s="32"/>
    </row>
    <row r="547" spans="1:7" s="17" customFormat="1" ht="12.75" customHeight="1">
      <c r="A547" s="31"/>
      <c r="B547" s="33" t="s">
        <v>10</v>
      </c>
      <c r="C547" s="33"/>
      <c r="D547" s="33"/>
      <c r="E547" s="11">
        <f>SUM(E540:E546)</f>
        <v>9</v>
      </c>
      <c r="F547" s="11">
        <f>SUM(E547:E547)</f>
        <v>9</v>
      </c>
      <c r="G547" s="11">
        <f>G540+G545</f>
        <v>9</v>
      </c>
    </row>
    <row r="548" spans="1:7" s="17" customFormat="1" ht="12.75" customHeight="1">
      <c r="A548" s="31" t="s">
        <v>87</v>
      </c>
      <c r="B548" s="31" t="s">
        <v>34</v>
      </c>
      <c r="C548" s="13" t="s">
        <v>17</v>
      </c>
      <c r="D548" s="13">
        <v>6</v>
      </c>
      <c r="E548" s="18">
        <v>0</v>
      </c>
      <c r="F548" s="16">
        <f>E548</f>
        <v>0</v>
      </c>
      <c r="G548" s="32">
        <f>SUM(F548:F552)</f>
        <v>2</v>
      </c>
    </row>
    <row r="549" spans="1:7" s="17" customFormat="1" ht="12.75" customHeight="1">
      <c r="A549" s="31"/>
      <c r="B549" s="31"/>
      <c r="C549" s="13" t="s">
        <v>18</v>
      </c>
      <c r="D549" s="13">
        <v>6</v>
      </c>
      <c r="E549" s="18">
        <v>0</v>
      </c>
      <c r="F549" s="16">
        <f>E549</f>
        <v>0</v>
      </c>
      <c r="G549" s="32"/>
    </row>
    <row r="550" spans="1:7" s="17" customFormat="1" ht="12.75" customHeight="1">
      <c r="A550" s="31"/>
      <c r="B550" s="31"/>
      <c r="C550" s="13" t="s">
        <v>19</v>
      </c>
      <c r="D550" s="13">
        <v>6</v>
      </c>
      <c r="E550" s="18">
        <v>0</v>
      </c>
      <c r="F550" s="16">
        <f>E550</f>
        <v>0</v>
      </c>
      <c r="G550" s="32"/>
    </row>
    <row r="551" spans="1:7" s="17" customFormat="1" ht="12.75" customHeight="1">
      <c r="A551" s="31"/>
      <c r="B551" s="31"/>
      <c r="C551" s="13" t="s">
        <v>19</v>
      </c>
      <c r="D551" s="13">
        <v>9</v>
      </c>
      <c r="E551" s="18">
        <v>1</v>
      </c>
      <c r="F551" s="16">
        <f>E551</f>
        <v>1</v>
      </c>
      <c r="G551" s="32"/>
    </row>
    <row r="552" spans="1:7" s="17" customFormat="1" ht="13.5" customHeight="1">
      <c r="A552" s="31"/>
      <c r="B552" s="31"/>
      <c r="C552" s="13" t="s">
        <v>19</v>
      </c>
      <c r="D552" s="13">
        <v>10</v>
      </c>
      <c r="E552" s="18">
        <v>1</v>
      </c>
      <c r="F552" s="16">
        <f>E552</f>
        <v>1</v>
      </c>
      <c r="G552" s="32"/>
    </row>
    <row r="553" spans="1:7" s="17" customFormat="1" ht="12.75" customHeight="1">
      <c r="A553" s="31"/>
      <c r="B553" s="33" t="s">
        <v>10</v>
      </c>
      <c r="C553" s="33"/>
      <c r="D553" s="33"/>
      <c r="E553" s="11">
        <f>SUM(E548:E552)</f>
        <v>2</v>
      </c>
      <c r="F553" s="11">
        <f>SUM(E553:E553)</f>
        <v>2</v>
      </c>
      <c r="G553" s="11">
        <f>G548</f>
        <v>2</v>
      </c>
    </row>
    <row r="554" spans="1:7" s="17" customFormat="1" ht="12.75" customHeight="1">
      <c r="A554" s="31" t="s">
        <v>88</v>
      </c>
      <c r="B554" s="31" t="s">
        <v>24</v>
      </c>
      <c r="C554" s="13" t="s">
        <v>37</v>
      </c>
      <c r="D554" s="13">
        <v>9</v>
      </c>
      <c r="E554" s="18">
        <v>0</v>
      </c>
      <c r="F554" s="16">
        <f>E554</f>
        <v>0</v>
      </c>
      <c r="G554" s="32">
        <f>SUM(F554:F555)</f>
        <v>1</v>
      </c>
    </row>
    <row r="555" spans="1:7" s="17" customFormat="1" ht="12.75" customHeight="1">
      <c r="A555" s="31"/>
      <c r="B555" s="31"/>
      <c r="C555" s="13" t="s">
        <v>38</v>
      </c>
      <c r="D555" s="13">
        <v>5</v>
      </c>
      <c r="E555" s="18">
        <v>1</v>
      </c>
      <c r="F555" s="16">
        <f>E555</f>
        <v>1</v>
      </c>
      <c r="G555" s="32"/>
    </row>
    <row r="556" spans="1:7" s="17" customFormat="1" ht="12.75" customHeight="1">
      <c r="A556" s="31"/>
      <c r="B556" s="33" t="s">
        <v>10</v>
      </c>
      <c r="C556" s="33"/>
      <c r="D556" s="33"/>
      <c r="E556" s="11">
        <f>SUM(E554:E555)</f>
        <v>1</v>
      </c>
      <c r="F556" s="11">
        <f>SUM(E556:E556)</f>
        <v>1</v>
      </c>
      <c r="G556" s="11">
        <f>G554</f>
        <v>1</v>
      </c>
    </row>
    <row r="557" spans="1:7" s="17" customFormat="1" ht="12.75" customHeight="1">
      <c r="A557" s="31" t="s">
        <v>89</v>
      </c>
      <c r="B557" s="31" t="s">
        <v>24</v>
      </c>
      <c r="C557" s="13" t="s">
        <v>15</v>
      </c>
      <c r="D557" s="13">
        <v>1</v>
      </c>
      <c r="E557" s="18">
        <v>0</v>
      </c>
      <c r="F557" s="16">
        <f t="shared" ref="F557:F579" si="40">E557</f>
        <v>0</v>
      </c>
      <c r="G557" s="32">
        <f>SUM(F557:F579)</f>
        <v>27</v>
      </c>
    </row>
    <row r="558" spans="1:7" s="17" customFormat="1" ht="12.75" customHeight="1">
      <c r="A558" s="31"/>
      <c r="B558" s="31"/>
      <c r="C558" s="13" t="s">
        <v>16</v>
      </c>
      <c r="D558" s="13">
        <v>1</v>
      </c>
      <c r="E558" s="18">
        <v>0</v>
      </c>
      <c r="F558" s="16">
        <f t="shared" si="40"/>
        <v>0</v>
      </c>
      <c r="G558" s="32"/>
    </row>
    <row r="559" spans="1:7" s="17" customFormat="1" ht="12.75" customHeight="1">
      <c r="A559" s="31"/>
      <c r="B559" s="31"/>
      <c r="C559" s="13" t="s">
        <v>17</v>
      </c>
      <c r="D559" s="13">
        <v>1</v>
      </c>
      <c r="E559" s="18">
        <v>0</v>
      </c>
      <c r="F559" s="16">
        <f t="shared" si="40"/>
        <v>0</v>
      </c>
      <c r="G559" s="32"/>
    </row>
    <row r="560" spans="1:7" s="17" customFormat="1" ht="12.75" customHeight="1">
      <c r="A560" s="31"/>
      <c r="B560" s="31"/>
      <c r="C560" s="13" t="s">
        <v>18</v>
      </c>
      <c r="D560" s="13">
        <v>1</v>
      </c>
      <c r="E560" s="18">
        <v>0</v>
      </c>
      <c r="F560" s="16">
        <f t="shared" si="40"/>
        <v>0</v>
      </c>
      <c r="G560" s="32"/>
    </row>
    <row r="561" spans="1:7" s="17" customFormat="1" ht="12.75" customHeight="1">
      <c r="A561" s="31"/>
      <c r="B561" s="31"/>
      <c r="C561" s="13" t="s">
        <v>18</v>
      </c>
      <c r="D561" s="13">
        <v>4</v>
      </c>
      <c r="E561" s="18">
        <v>0</v>
      </c>
      <c r="F561" s="16">
        <f t="shared" si="40"/>
        <v>0</v>
      </c>
      <c r="G561" s="32"/>
    </row>
    <row r="562" spans="1:7" s="17" customFormat="1" ht="12.75" customHeight="1">
      <c r="A562" s="31"/>
      <c r="B562" s="31"/>
      <c r="C562" s="13" t="s">
        <v>18</v>
      </c>
      <c r="D562" s="13">
        <v>7</v>
      </c>
      <c r="E562" s="18">
        <v>0</v>
      </c>
      <c r="F562" s="16">
        <f t="shared" si="40"/>
        <v>0</v>
      </c>
      <c r="G562" s="32"/>
    </row>
    <row r="563" spans="1:7" s="17" customFormat="1" ht="12.75" customHeight="1">
      <c r="A563" s="31"/>
      <c r="B563" s="31"/>
      <c r="C563" s="13" t="s">
        <v>19</v>
      </c>
      <c r="D563" s="13">
        <v>1</v>
      </c>
      <c r="E563" s="18">
        <v>0</v>
      </c>
      <c r="F563" s="16">
        <f t="shared" si="40"/>
        <v>0</v>
      </c>
      <c r="G563" s="32"/>
    </row>
    <row r="564" spans="1:7" s="17" customFormat="1" ht="12.75" customHeight="1">
      <c r="A564" s="31"/>
      <c r="B564" s="31"/>
      <c r="C564" s="13" t="s">
        <v>19</v>
      </c>
      <c r="D564" s="13">
        <v>4</v>
      </c>
      <c r="E564" s="18">
        <v>0</v>
      </c>
      <c r="F564" s="16">
        <f t="shared" si="40"/>
        <v>0</v>
      </c>
      <c r="G564" s="32"/>
    </row>
    <row r="565" spans="1:7" s="17" customFormat="1" ht="12.75" customHeight="1">
      <c r="A565" s="31"/>
      <c r="B565" s="31"/>
      <c r="C565" s="13" t="s">
        <v>19</v>
      </c>
      <c r="D565" s="13">
        <v>6</v>
      </c>
      <c r="E565" s="18">
        <v>0</v>
      </c>
      <c r="F565" s="16">
        <f t="shared" si="40"/>
        <v>0</v>
      </c>
      <c r="G565" s="32"/>
    </row>
    <row r="566" spans="1:7" s="17" customFormat="1" ht="12.75" customHeight="1">
      <c r="A566" s="31"/>
      <c r="B566" s="31"/>
      <c r="C566" s="13" t="s">
        <v>19</v>
      </c>
      <c r="D566" s="13">
        <v>7</v>
      </c>
      <c r="E566" s="18">
        <v>0</v>
      </c>
      <c r="F566" s="16">
        <f t="shared" si="40"/>
        <v>0</v>
      </c>
      <c r="G566" s="32"/>
    </row>
    <row r="567" spans="1:7" s="17" customFormat="1" ht="12.75" customHeight="1">
      <c r="A567" s="31"/>
      <c r="B567" s="31"/>
      <c r="C567" s="13" t="s">
        <v>19</v>
      </c>
      <c r="D567" s="13">
        <v>9</v>
      </c>
      <c r="E567" s="18">
        <v>10</v>
      </c>
      <c r="F567" s="16">
        <f t="shared" si="40"/>
        <v>10</v>
      </c>
      <c r="G567" s="32"/>
    </row>
    <row r="568" spans="1:7" s="17" customFormat="1" ht="12.75" customHeight="1">
      <c r="A568" s="31"/>
      <c r="B568" s="31"/>
      <c r="C568" s="13" t="s">
        <v>37</v>
      </c>
      <c r="D568" s="13">
        <v>3</v>
      </c>
      <c r="E568" s="18">
        <v>0</v>
      </c>
      <c r="F568" s="16">
        <f t="shared" si="40"/>
        <v>0</v>
      </c>
      <c r="G568" s="32"/>
    </row>
    <row r="569" spans="1:7" s="17" customFormat="1" ht="12.75" customHeight="1">
      <c r="A569" s="31"/>
      <c r="B569" s="31"/>
      <c r="C569" s="13" t="s">
        <v>37</v>
      </c>
      <c r="D569" s="13">
        <v>4</v>
      </c>
      <c r="E569" s="18">
        <v>0</v>
      </c>
      <c r="F569" s="16">
        <f t="shared" si="40"/>
        <v>0</v>
      </c>
      <c r="G569" s="32"/>
    </row>
    <row r="570" spans="1:7" s="17" customFormat="1" ht="12.75" customHeight="1">
      <c r="A570" s="31"/>
      <c r="B570" s="31"/>
      <c r="C570" s="13" t="s">
        <v>37</v>
      </c>
      <c r="D570" s="13">
        <v>6</v>
      </c>
      <c r="E570" s="18">
        <v>1</v>
      </c>
      <c r="F570" s="16">
        <f t="shared" si="40"/>
        <v>1</v>
      </c>
      <c r="G570" s="32"/>
    </row>
    <row r="571" spans="1:7" s="17" customFormat="1" ht="12.75" customHeight="1">
      <c r="A571" s="31"/>
      <c r="B571" s="31"/>
      <c r="C571" s="13" t="s">
        <v>37</v>
      </c>
      <c r="D571" s="13">
        <v>7</v>
      </c>
      <c r="E571" s="18">
        <v>9</v>
      </c>
      <c r="F571" s="16">
        <f t="shared" si="40"/>
        <v>9</v>
      </c>
      <c r="G571" s="32"/>
    </row>
    <row r="572" spans="1:7" s="17" customFormat="1" ht="12.75" customHeight="1">
      <c r="A572" s="31"/>
      <c r="B572" s="31"/>
      <c r="C572" s="13" t="s">
        <v>37</v>
      </c>
      <c r="D572" s="13">
        <v>8</v>
      </c>
      <c r="E572" s="18">
        <v>0</v>
      </c>
      <c r="F572" s="16">
        <f t="shared" si="40"/>
        <v>0</v>
      </c>
      <c r="G572" s="32"/>
    </row>
    <row r="573" spans="1:7" s="17" customFormat="1" ht="12.75" customHeight="1">
      <c r="A573" s="31"/>
      <c r="B573" s="31"/>
      <c r="C573" s="13" t="s">
        <v>37</v>
      </c>
      <c r="D573" s="13">
        <v>9</v>
      </c>
      <c r="E573" s="18">
        <v>1</v>
      </c>
      <c r="F573" s="16">
        <f t="shared" si="40"/>
        <v>1</v>
      </c>
      <c r="G573" s="32"/>
    </row>
    <row r="574" spans="1:7" s="17" customFormat="1" ht="12.75" customHeight="1">
      <c r="A574" s="31"/>
      <c r="B574" s="31"/>
      <c r="C574" s="13" t="s">
        <v>37</v>
      </c>
      <c r="D574" s="13">
        <v>10</v>
      </c>
      <c r="E574" s="18">
        <v>0</v>
      </c>
      <c r="F574" s="16">
        <f t="shared" si="40"/>
        <v>0</v>
      </c>
      <c r="G574" s="32"/>
    </row>
    <row r="575" spans="1:7" s="17" customFormat="1" ht="12.75" customHeight="1">
      <c r="A575" s="31"/>
      <c r="B575" s="31"/>
      <c r="C575" s="13" t="s">
        <v>38</v>
      </c>
      <c r="D575" s="13">
        <v>1</v>
      </c>
      <c r="E575" s="18">
        <v>0</v>
      </c>
      <c r="F575" s="16">
        <f t="shared" si="40"/>
        <v>0</v>
      </c>
      <c r="G575" s="32"/>
    </row>
    <row r="576" spans="1:7" s="17" customFormat="1" ht="12.75" customHeight="1">
      <c r="A576" s="31"/>
      <c r="B576" s="31"/>
      <c r="C576" s="13" t="s">
        <v>38</v>
      </c>
      <c r="D576" s="13">
        <v>4</v>
      </c>
      <c r="E576" s="18">
        <v>1</v>
      </c>
      <c r="F576" s="16">
        <f t="shared" si="40"/>
        <v>1</v>
      </c>
      <c r="G576" s="32"/>
    </row>
    <row r="577" spans="1:7" s="17" customFormat="1" ht="12.75" customHeight="1">
      <c r="A577" s="31"/>
      <c r="B577" s="31"/>
      <c r="C577" s="13" t="s">
        <v>38</v>
      </c>
      <c r="D577" s="13">
        <v>7</v>
      </c>
      <c r="E577" s="18">
        <v>0</v>
      </c>
      <c r="F577" s="16">
        <f t="shared" si="40"/>
        <v>0</v>
      </c>
      <c r="G577" s="32"/>
    </row>
    <row r="578" spans="1:7" s="17" customFormat="1" ht="12.75" customHeight="1">
      <c r="A578" s="31"/>
      <c r="B578" s="31"/>
      <c r="C578" s="13" t="s">
        <v>38</v>
      </c>
      <c r="D578" s="13">
        <v>8</v>
      </c>
      <c r="E578" s="18">
        <v>0</v>
      </c>
      <c r="F578" s="16">
        <f t="shared" si="40"/>
        <v>0</v>
      </c>
      <c r="G578" s="32"/>
    </row>
    <row r="579" spans="1:7" s="17" customFormat="1" ht="12.75" customHeight="1">
      <c r="A579" s="31"/>
      <c r="B579" s="31"/>
      <c r="C579" s="13" t="s">
        <v>38</v>
      </c>
      <c r="D579" s="13">
        <v>10</v>
      </c>
      <c r="E579" s="18">
        <v>5</v>
      </c>
      <c r="F579" s="16">
        <f t="shared" si="40"/>
        <v>5</v>
      </c>
      <c r="G579" s="32"/>
    </row>
    <row r="580" spans="1:7" s="17" customFormat="1" ht="12.75" customHeight="1">
      <c r="A580" s="31"/>
      <c r="B580" s="33" t="s">
        <v>10</v>
      </c>
      <c r="C580" s="33"/>
      <c r="D580" s="33"/>
      <c r="E580" s="11">
        <f>SUM(E557:E579)</f>
        <v>27</v>
      </c>
      <c r="F580" s="11">
        <f>SUM(E580:E580)</f>
        <v>27</v>
      </c>
      <c r="G580" s="11">
        <f>G557</f>
        <v>27</v>
      </c>
    </row>
    <row r="581" spans="1:7" s="17" customFormat="1" ht="12.75" customHeight="1">
      <c r="A581" s="31" t="s">
        <v>90</v>
      </c>
      <c r="B581" s="31" t="s">
        <v>24</v>
      </c>
      <c r="C581" s="13" t="s">
        <v>15</v>
      </c>
      <c r="D581" s="13">
        <v>1</v>
      </c>
      <c r="E581" s="18">
        <v>0</v>
      </c>
      <c r="F581" s="16">
        <f t="shared" ref="F581:F586" si="41">E581</f>
        <v>0</v>
      </c>
      <c r="G581" s="32">
        <f>SUM(F581:F586)</f>
        <v>4</v>
      </c>
    </row>
    <row r="582" spans="1:7" s="17" customFormat="1" ht="12.75" customHeight="1">
      <c r="A582" s="31"/>
      <c r="B582" s="31"/>
      <c r="C582" s="13" t="s">
        <v>16</v>
      </c>
      <c r="D582" s="13">
        <v>1</v>
      </c>
      <c r="E582" s="18">
        <v>0</v>
      </c>
      <c r="F582" s="16">
        <f t="shared" si="41"/>
        <v>0</v>
      </c>
      <c r="G582" s="32"/>
    </row>
    <row r="583" spans="1:7" s="17" customFormat="1" ht="12.75" customHeight="1">
      <c r="A583" s="31"/>
      <c r="B583" s="31"/>
      <c r="C583" s="13" t="s">
        <v>16</v>
      </c>
      <c r="D583" s="13">
        <v>4</v>
      </c>
      <c r="E583" s="18">
        <v>0</v>
      </c>
      <c r="F583" s="16">
        <f t="shared" si="41"/>
        <v>0</v>
      </c>
      <c r="G583" s="32"/>
    </row>
    <row r="584" spans="1:7" s="17" customFormat="1" ht="12.75" customHeight="1">
      <c r="A584" s="31"/>
      <c r="B584" s="31"/>
      <c r="C584" s="13" t="s">
        <v>17</v>
      </c>
      <c r="D584" s="13">
        <v>1</v>
      </c>
      <c r="E584" s="18">
        <v>0</v>
      </c>
      <c r="F584" s="16">
        <f t="shared" si="41"/>
        <v>0</v>
      </c>
      <c r="G584" s="32"/>
    </row>
    <row r="585" spans="1:7" s="17" customFormat="1" ht="12.75" customHeight="1">
      <c r="A585" s="31"/>
      <c r="B585" s="31"/>
      <c r="C585" s="13" t="s">
        <v>17</v>
      </c>
      <c r="D585" s="13">
        <v>4</v>
      </c>
      <c r="E585" s="18">
        <v>0</v>
      </c>
      <c r="F585" s="16">
        <f t="shared" si="41"/>
        <v>0</v>
      </c>
      <c r="G585" s="32"/>
    </row>
    <row r="586" spans="1:7" s="17" customFormat="1" ht="12.75" customHeight="1">
      <c r="A586" s="31"/>
      <c r="B586" s="31"/>
      <c r="C586" s="13" t="s">
        <v>17</v>
      </c>
      <c r="D586" s="13">
        <v>10</v>
      </c>
      <c r="E586" s="18">
        <v>4</v>
      </c>
      <c r="F586" s="16">
        <f t="shared" si="41"/>
        <v>4</v>
      </c>
      <c r="G586" s="32"/>
    </row>
    <row r="587" spans="1:7" s="17" customFormat="1" ht="12.75" customHeight="1">
      <c r="A587" s="31"/>
      <c r="B587" s="33" t="s">
        <v>10</v>
      </c>
      <c r="C587" s="33"/>
      <c r="D587" s="33"/>
      <c r="E587" s="11">
        <f>SUM(E581:E586)</f>
        <v>4</v>
      </c>
      <c r="F587" s="11">
        <f>SUM(E587:E587)</f>
        <v>4</v>
      </c>
      <c r="G587" s="11">
        <f>G581</f>
        <v>4</v>
      </c>
    </row>
    <row r="588" spans="1:7" s="17" customFormat="1" ht="12.75" customHeight="1">
      <c r="A588" s="31" t="s">
        <v>91</v>
      </c>
      <c r="B588" s="31" t="s">
        <v>24</v>
      </c>
      <c r="C588" s="13" t="s">
        <v>15</v>
      </c>
      <c r="D588" s="13">
        <v>1</v>
      </c>
      <c r="E588" s="18">
        <v>0</v>
      </c>
      <c r="F588" s="16">
        <f t="shared" ref="F588:F612" si="42">E588</f>
        <v>0</v>
      </c>
      <c r="G588" s="32">
        <f>SUM(F588:F612)</f>
        <v>36</v>
      </c>
    </row>
    <row r="589" spans="1:7" s="17" customFormat="1" ht="12.75" customHeight="1">
      <c r="A589" s="31"/>
      <c r="B589" s="31"/>
      <c r="C589" s="13" t="s">
        <v>15</v>
      </c>
      <c r="D589" s="13">
        <v>4</v>
      </c>
      <c r="E589" s="18">
        <v>0</v>
      </c>
      <c r="F589" s="16">
        <f t="shared" si="42"/>
        <v>0</v>
      </c>
      <c r="G589" s="32"/>
    </row>
    <row r="590" spans="1:7" s="17" customFormat="1" ht="12.75" customHeight="1">
      <c r="A590" s="31"/>
      <c r="B590" s="31"/>
      <c r="C590" s="13" t="s">
        <v>15</v>
      </c>
      <c r="D590" s="13">
        <v>7</v>
      </c>
      <c r="E590" s="18">
        <v>0</v>
      </c>
      <c r="F590" s="16">
        <f t="shared" si="42"/>
        <v>0</v>
      </c>
      <c r="G590" s="32"/>
    </row>
    <row r="591" spans="1:7" s="17" customFormat="1" ht="12.75" customHeight="1">
      <c r="A591" s="31"/>
      <c r="B591" s="31"/>
      <c r="C591" s="13" t="s">
        <v>16</v>
      </c>
      <c r="D591" s="13">
        <v>1</v>
      </c>
      <c r="E591" s="18">
        <v>0</v>
      </c>
      <c r="F591" s="16">
        <f t="shared" si="42"/>
        <v>0</v>
      </c>
      <c r="G591" s="32"/>
    </row>
    <row r="592" spans="1:7" s="17" customFormat="1" ht="12.75" customHeight="1">
      <c r="A592" s="31"/>
      <c r="B592" s="31"/>
      <c r="C592" s="13" t="s">
        <v>16</v>
      </c>
      <c r="D592" s="13">
        <v>4</v>
      </c>
      <c r="E592" s="18">
        <v>0</v>
      </c>
      <c r="F592" s="16">
        <f t="shared" si="42"/>
        <v>0</v>
      </c>
      <c r="G592" s="32"/>
    </row>
    <row r="593" spans="1:7" s="17" customFormat="1" ht="12.75" customHeight="1">
      <c r="A593" s="31"/>
      <c r="B593" s="31"/>
      <c r="C593" s="13" t="s">
        <v>17</v>
      </c>
      <c r="D593" s="13">
        <v>1</v>
      </c>
      <c r="E593" s="18">
        <v>0</v>
      </c>
      <c r="F593" s="16">
        <f t="shared" si="42"/>
        <v>0</v>
      </c>
      <c r="G593" s="32"/>
    </row>
    <row r="594" spans="1:7" s="17" customFormat="1" ht="12.75" customHeight="1">
      <c r="A594" s="31"/>
      <c r="B594" s="31"/>
      <c r="C594" s="13" t="s">
        <v>17</v>
      </c>
      <c r="D594" s="13">
        <v>3</v>
      </c>
      <c r="E594" s="18">
        <v>0</v>
      </c>
      <c r="F594" s="16">
        <f t="shared" si="42"/>
        <v>0</v>
      </c>
      <c r="G594" s="32"/>
    </row>
    <row r="595" spans="1:7" s="17" customFormat="1" ht="12.75" customHeight="1">
      <c r="A595" s="31"/>
      <c r="B595" s="31"/>
      <c r="C595" s="13" t="s">
        <v>17</v>
      </c>
      <c r="D595" s="13">
        <v>4</v>
      </c>
      <c r="E595" s="18">
        <v>0</v>
      </c>
      <c r="F595" s="16">
        <f t="shared" si="42"/>
        <v>0</v>
      </c>
      <c r="G595" s="32"/>
    </row>
    <row r="596" spans="1:7" s="17" customFormat="1" ht="12.75" customHeight="1">
      <c r="A596" s="31"/>
      <c r="B596" s="31"/>
      <c r="C596" s="13" t="s">
        <v>17</v>
      </c>
      <c r="D596" s="13">
        <v>6</v>
      </c>
      <c r="E596" s="18">
        <v>2</v>
      </c>
      <c r="F596" s="16">
        <f t="shared" si="42"/>
        <v>2</v>
      </c>
      <c r="G596" s="32"/>
    </row>
    <row r="597" spans="1:7" s="17" customFormat="1" ht="12.75" customHeight="1">
      <c r="A597" s="31"/>
      <c r="B597" s="31"/>
      <c r="C597" s="13" t="s">
        <v>17</v>
      </c>
      <c r="D597" s="13">
        <v>7</v>
      </c>
      <c r="E597" s="18">
        <v>0</v>
      </c>
      <c r="F597" s="16">
        <f t="shared" si="42"/>
        <v>0</v>
      </c>
      <c r="G597" s="32"/>
    </row>
    <row r="598" spans="1:7" s="17" customFormat="1" ht="12.75" customHeight="1">
      <c r="A598" s="31"/>
      <c r="B598" s="31"/>
      <c r="C598" s="13" t="s">
        <v>17</v>
      </c>
      <c r="D598" s="13">
        <v>9</v>
      </c>
      <c r="E598" s="18">
        <v>11</v>
      </c>
      <c r="F598" s="16">
        <f t="shared" si="42"/>
        <v>11</v>
      </c>
      <c r="G598" s="32"/>
    </row>
    <row r="599" spans="1:7" s="17" customFormat="1" ht="12.75" customHeight="1">
      <c r="A599" s="31"/>
      <c r="B599" s="31"/>
      <c r="C599" s="13" t="s">
        <v>18</v>
      </c>
      <c r="D599" s="13">
        <v>1</v>
      </c>
      <c r="E599" s="18">
        <v>0</v>
      </c>
      <c r="F599" s="16">
        <f t="shared" si="42"/>
        <v>0</v>
      </c>
      <c r="G599" s="32"/>
    </row>
    <row r="600" spans="1:7" s="17" customFormat="1" ht="12.75" customHeight="1">
      <c r="A600" s="31"/>
      <c r="B600" s="31"/>
      <c r="C600" s="13" t="s">
        <v>18</v>
      </c>
      <c r="D600" s="13">
        <v>6</v>
      </c>
      <c r="E600" s="18">
        <v>0</v>
      </c>
      <c r="F600" s="16">
        <f t="shared" si="42"/>
        <v>0</v>
      </c>
      <c r="G600" s="32"/>
    </row>
    <row r="601" spans="1:7" s="17" customFormat="1" ht="12.75" customHeight="1">
      <c r="A601" s="31"/>
      <c r="B601" s="31"/>
      <c r="C601" s="13" t="s">
        <v>18</v>
      </c>
      <c r="D601" s="13">
        <v>9</v>
      </c>
      <c r="E601" s="18">
        <v>2</v>
      </c>
      <c r="F601" s="16">
        <f t="shared" si="42"/>
        <v>2</v>
      </c>
      <c r="G601" s="32"/>
    </row>
    <row r="602" spans="1:7" s="17" customFormat="1" ht="12.75" customHeight="1">
      <c r="A602" s="31"/>
      <c r="B602" s="31"/>
      <c r="C602" s="13" t="s">
        <v>19</v>
      </c>
      <c r="D602" s="13">
        <v>1</v>
      </c>
      <c r="E602" s="18">
        <v>0</v>
      </c>
      <c r="F602" s="16">
        <f t="shared" si="42"/>
        <v>0</v>
      </c>
      <c r="G602" s="32"/>
    </row>
    <row r="603" spans="1:7" s="17" customFormat="1" ht="12.75" customHeight="1">
      <c r="A603" s="31"/>
      <c r="B603" s="31"/>
      <c r="C603" s="13" t="s">
        <v>19</v>
      </c>
      <c r="D603" s="13">
        <v>3</v>
      </c>
      <c r="E603" s="18">
        <v>1</v>
      </c>
      <c r="F603" s="16">
        <f t="shared" si="42"/>
        <v>1</v>
      </c>
      <c r="G603" s="32"/>
    </row>
    <row r="604" spans="1:7" s="17" customFormat="1" ht="12.75" customHeight="1">
      <c r="A604" s="31"/>
      <c r="B604" s="31"/>
      <c r="C604" s="13" t="s">
        <v>19</v>
      </c>
      <c r="D604" s="13">
        <v>4</v>
      </c>
      <c r="E604" s="18">
        <v>0</v>
      </c>
      <c r="F604" s="16">
        <f t="shared" si="42"/>
        <v>0</v>
      </c>
      <c r="G604" s="32"/>
    </row>
    <row r="605" spans="1:7" s="17" customFormat="1" ht="12.75" customHeight="1">
      <c r="A605" s="31"/>
      <c r="B605" s="31"/>
      <c r="C605" s="13" t="s">
        <v>19</v>
      </c>
      <c r="D605" s="13">
        <v>6</v>
      </c>
      <c r="E605" s="18">
        <v>0</v>
      </c>
      <c r="F605" s="16">
        <f t="shared" si="42"/>
        <v>0</v>
      </c>
      <c r="G605" s="32"/>
    </row>
    <row r="606" spans="1:7" s="17" customFormat="1" ht="12.75" customHeight="1">
      <c r="A606" s="31"/>
      <c r="B606" s="31"/>
      <c r="C606" s="13" t="s">
        <v>19</v>
      </c>
      <c r="D606" s="13">
        <v>7</v>
      </c>
      <c r="E606" s="18">
        <v>1</v>
      </c>
      <c r="F606" s="16">
        <f t="shared" si="42"/>
        <v>1</v>
      </c>
      <c r="G606" s="32"/>
    </row>
    <row r="607" spans="1:7" s="17" customFormat="1" ht="12.75" customHeight="1">
      <c r="A607" s="31"/>
      <c r="B607" s="31"/>
      <c r="C607" s="13" t="s">
        <v>19</v>
      </c>
      <c r="D607" s="13">
        <v>9</v>
      </c>
      <c r="E607" s="18">
        <v>11</v>
      </c>
      <c r="F607" s="16">
        <f t="shared" si="42"/>
        <v>11</v>
      </c>
      <c r="G607" s="32"/>
    </row>
    <row r="608" spans="1:7" s="17" customFormat="1" ht="12.75" customHeight="1">
      <c r="A608" s="31"/>
      <c r="B608" s="31"/>
      <c r="C608" s="13" t="s">
        <v>37</v>
      </c>
      <c r="D608" s="13">
        <v>8</v>
      </c>
      <c r="E608" s="18">
        <v>0</v>
      </c>
      <c r="F608" s="16">
        <f t="shared" si="42"/>
        <v>0</v>
      </c>
      <c r="G608" s="32"/>
    </row>
    <row r="609" spans="1:7" s="17" customFormat="1" ht="12.75" customHeight="1">
      <c r="A609" s="31"/>
      <c r="B609" s="31"/>
      <c r="C609" s="13" t="s">
        <v>37</v>
      </c>
      <c r="D609" s="13">
        <v>10</v>
      </c>
      <c r="E609" s="18">
        <v>0</v>
      </c>
      <c r="F609" s="16">
        <f t="shared" si="42"/>
        <v>0</v>
      </c>
      <c r="G609" s="32"/>
    </row>
    <row r="610" spans="1:7" s="17" customFormat="1" ht="12.75" customHeight="1">
      <c r="A610" s="31"/>
      <c r="B610" s="31"/>
      <c r="C610" s="13" t="s">
        <v>38</v>
      </c>
      <c r="D610" s="13">
        <v>5</v>
      </c>
      <c r="E610" s="18">
        <v>0</v>
      </c>
      <c r="F610" s="16">
        <f t="shared" si="42"/>
        <v>0</v>
      </c>
      <c r="G610" s="32"/>
    </row>
    <row r="611" spans="1:7" s="17" customFormat="1" ht="12.75" customHeight="1">
      <c r="A611" s="31"/>
      <c r="B611" s="31"/>
      <c r="C611" s="13" t="s">
        <v>38</v>
      </c>
      <c r="D611" s="13">
        <v>7</v>
      </c>
      <c r="E611" s="18">
        <v>0</v>
      </c>
      <c r="F611" s="16">
        <f t="shared" si="42"/>
        <v>0</v>
      </c>
      <c r="G611" s="32"/>
    </row>
    <row r="612" spans="1:7" s="17" customFormat="1" ht="12.75" customHeight="1">
      <c r="A612" s="31"/>
      <c r="B612" s="31"/>
      <c r="C612" s="13" t="s">
        <v>38</v>
      </c>
      <c r="D612" s="13">
        <v>10</v>
      </c>
      <c r="E612" s="18">
        <v>8</v>
      </c>
      <c r="F612" s="16">
        <f t="shared" si="42"/>
        <v>8</v>
      </c>
      <c r="G612" s="32"/>
    </row>
    <row r="613" spans="1:7" s="17" customFormat="1" ht="12.75" customHeight="1">
      <c r="A613" s="31"/>
      <c r="B613" s="33" t="s">
        <v>10</v>
      </c>
      <c r="C613" s="33"/>
      <c r="D613" s="33"/>
      <c r="E613" s="11">
        <f>SUM(E588:E612)</f>
        <v>36</v>
      </c>
      <c r="F613" s="11">
        <f>SUM(E613:E613)</f>
        <v>36</v>
      </c>
      <c r="G613" s="11">
        <f>G588</f>
        <v>36</v>
      </c>
    </row>
    <row r="614" spans="1:7" s="17" customFormat="1" ht="12.75" customHeight="1">
      <c r="A614" s="31" t="s">
        <v>92</v>
      </c>
      <c r="B614" s="31" t="s">
        <v>24</v>
      </c>
      <c r="C614" s="13" t="s">
        <v>18</v>
      </c>
      <c r="D614" s="13">
        <v>1</v>
      </c>
      <c r="E614" s="18">
        <v>0</v>
      </c>
      <c r="F614" s="16">
        <f>E614</f>
        <v>0</v>
      </c>
      <c r="G614" s="32">
        <f>SUM(F614:F618)</f>
        <v>0</v>
      </c>
    </row>
    <row r="615" spans="1:7" s="17" customFormat="1" ht="12.75" customHeight="1">
      <c r="A615" s="31"/>
      <c r="B615" s="31"/>
      <c r="C615" s="13" t="s">
        <v>19</v>
      </c>
      <c r="D615" s="13">
        <v>1</v>
      </c>
      <c r="E615" s="18">
        <v>0</v>
      </c>
      <c r="F615" s="16">
        <f>E615</f>
        <v>0</v>
      </c>
      <c r="G615" s="32"/>
    </row>
    <row r="616" spans="1:7" s="17" customFormat="1" ht="12.75" customHeight="1">
      <c r="A616" s="31"/>
      <c r="B616" s="31"/>
      <c r="C616" s="13" t="s">
        <v>37</v>
      </c>
      <c r="D616" s="13">
        <v>8</v>
      </c>
      <c r="E616" s="18">
        <v>0</v>
      </c>
      <c r="F616" s="16">
        <f>E616</f>
        <v>0</v>
      </c>
      <c r="G616" s="32"/>
    </row>
    <row r="617" spans="1:7" s="17" customFormat="1" ht="12.75" customHeight="1">
      <c r="A617" s="31"/>
      <c r="B617" s="31"/>
      <c r="C617" s="13" t="s">
        <v>38</v>
      </c>
      <c r="D617" s="13">
        <v>1</v>
      </c>
      <c r="E617" s="18">
        <v>0</v>
      </c>
      <c r="F617" s="16">
        <f>E617</f>
        <v>0</v>
      </c>
      <c r="G617" s="32"/>
    </row>
    <row r="618" spans="1:7" s="17" customFormat="1" ht="12.75" customHeight="1">
      <c r="A618" s="31"/>
      <c r="B618" s="31"/>
      <c r="C618" s="13" t="s">
        <v>38</v>
      </c>
      <c r="D618" s="13">
        <v>10</v>
      </c>
      <c r="E618" s="18">
        <v>0</v>
      </c>
      <c r="F618" s="16">
        <f>E618</f>
        <v>0</v>
      </c>
      <c r="G618" s="32"/>
    </row>
    <row r="619" spans="1:7" s="17" customFormat="1" ht="12.75" customHeight="1">
      <c r="A619" s="31"/>
      <c r="B619" s="33" t="s">
        <v>10</v>
      </c>
      <c r="C619" s="33"/>
      <c r="D619" s="33"/>
      <c r="E619" s="11">
        <f>SUM(E614:E618)</f>
        <v>0</v>
      </c>
      <c r="F619" s="11">
        <f>SUM(E619:E619)</f>
        <v>0</v>
      </c>
      <c r="G619" s="11">
        <f>F619</f>
        <v>0</v>
      </c>
    </row>
    <row r="620" spans="1:7" s="17" customFormat="1" ht="12.75" customHeight="1">
      <c r="A620" s="31" t="s">
        <v>93</v>
      </c>
      <c r="B620" s="31" t="s">
        <v>24</v>
      </c>
      <c r="C620" s="13" t="s">
        <v>18</v>
      </c>
      <c r="D620" s="13">
        <v>1</v>
      </c>
      <c r="E620" s="18">
        <v>0</v>
      </c>
      <c r="F620" s="16">
        <f t="shared" ref="F620:F640" si="43">E620</f>
        <v>0</v>
      </c>
      <c r="G620" s="32">
        <f>SUM(F620:F640)</f>
        <v>27</v>
      </c>
    </row>
    <row r="621" spans="1:7" s="17" customFormat="1" ht="12.75" customHeight="1">
      <c r="A621" s="31"/>
      <c r="B621" s="31"/>
      <c r="C621" s="13" t="s">
        <v>18</v>
      </c>
      <c r="D621" s="13">
        <v>4</v>
      </c>
      <c r="E621" s="18">
        <v>0</v>
      </c>
      <c r="F621" s="16">
        <f t="shared" si="43"/>
        <v>0</v>
      </c>
      <c r="G621" s="32"/>
    </row>
    <row r="622" spans="1:7" s="17" customFormat="1" ht="12.75" customHeight="1">
      <c r="A622" s="31"/>
      <c r="B622" s="31"/>
      <c r="C622" s="13" t="s">
        <v>18</v>
      </c>
      <c r="D622" s="13">
        <v>6</v>
      </c>
      <c r="E622" s="18">
        <v>0</v>
      </c>
      <c r="F622" s="16">
        <f t="shared" si="43"/>
        <v>0</v>
      </c>
      <c r="G622" s="32"/>
    </row>
    <row r="623" spans="1:7" s="17" customFormat="1" ht="12.75" customHeight="1">
      <c r="A623" s="31"/>
      <c r="B623" s="31"/>
      <c r="C623" s="13" t="s">
        <v>18</v>
      </c>
      <c r="D623" s="13">
        <v>7</v>
      </c>
      <c r="E623" s="18">
        <v>0</v>
      </c>
      <c r="F623" s="16">
        <f t="shared" si="43"/>
        <v>0</v>
      </c>
      <c r="G623" s="32"/>
    </row>
    <row r="624" spans="1:7" s="17" customFormat="1" ht="12.75" customHeight="1">
      <c r="A624" s="31"/>
      <c r="B624" s="31"/>
      <c r="C624" s="13" t="s">
        <v>19</v>
      </c>
      <c r="D624" s="13">
        <v>1</v>
      </c>
      <c r="E624" s="18">
        <v>0</v>
      </c>
      <c r="F624" s="16">
        <f t="shared" si="43"/>
        <v>0</v>
      </c>
      <c r="G624" s="32"/>
    </row>
    <row r="625" spans="1:7" s="17" customFormat="1" ht="12.75" customHeight="1">
      <c r="A625" s="31"/>
      <c r="B625" s="31"/>
      <c r="C625" s="13" t="s">
        <v>19</v>
      </c>
      <c r="D625" s="13">
        <v>4</v>
      </c>
      <c r="E625" s="18">
        <v>0</v>
      </c>
      <c r="F625" s="16">
        <f t="shared" si="43"/>
        <v>0</v>
      </c>
      <c r="G625" s="32"/>
    </row>
    <row r="626" spans="1:7" s="17" customFormat="1" ht="12.75" customHeight="1">
      <c r="A626" s="31"/>
      <c r="B626" s="31"/>
      <c r="C626" s="13" t="s">
        <v>19</v>
      </c>
      <c r="D626" s="13">
        <v>6</v>
      </c>
      <c r="E626" s="18">
        <v>0</v>
      </c>
      <c r="F626" s="16">
        <f t="shared" si="43"/>
        <v>0</v>
      </c>
      <c r="G626" s="32"/>
    </row>
    <row r="627" spans="1:7" s="17" customFormat="1" ht="12.75" customHeight="1">
      <c r="A627" s="31"/>
      <c r="B627" s="31"/>
      <c r="C627" s="13" t="s">
        <v>19</v>
      </c>
      <c r="D627" s="13">
        <v>7</v>
      </c>
      <c r="E627" s="18">
        <v>0</v>
      </c>
      <c r="F627" s="16">
        <f t="shared" si="43"/>
        <v>0</v>
      </c>
      <c r="G627" s="32"/>
    </row>
    <row r="628" spans="1:7" s="17" customFormat="1" ht="12.75" customHeight="1">
      <c r="A628" s="31"/>
      <c r="B628" s="31"/>
      <c r="C628" s="13" t="s">
        <v>19</v>
      </c>
      <c r="D628" s="13">
        <v>9</v>
      </c>
      <c r="E628" s="18">
        <v>7</v>
      </c>
      <c r="F628" s="16">
        <f t="shared" si="43"/>
        <v>7</v>
      </c>
      <c r="G628" s="32"/>
    </row>
    <row r="629" spans="1:7" s="17" customFormat="1" ht="12.75" customHeight="1">
      <c r="A629" s="31"/>
      <c r="B629" s="31"/>
      <c r="C629" s="13" t="s">
        <v>37</v>
      </c>
      <c r="D629" s="13">
        <v>3</v>
      </c>
      <c r="E629" s="18">
        <v>0</v>
      </c>
      <c r="F629" s="16">
        <f t="shared" si="43"/>
        <v>0</v>
      </c>
      <c r="G629" s="32"/>
    </row>
    <row r="630" spans="1:7" s="17" customFormat="1" ht="12.75" customHeight="1">
      <c r="A630" s="31"/>
      <c r="B630" s="31"/>
      <c r="C630" s="13" t="s">
        <v>37</v>
      </c>
      <c r="D630" s="13">
        <v>4</v>
      </c>
      <c r="E630" s="18">
        <v>0</v>
      </c>
      <c r="F630" s="16">
        <f t="shared" si="43"/>
        <v>0</v>
      </c>
      <c r="G630" s="32"/>
    </row>
    <row r="631" spans="1:7" s="17" customFormat="1" ht="12.75" customHeight="1">
      <c r="A631" s="31"/>
      <c r="B631" s="31"/>
      <c r="C631" s="13" t="s">
        <v>37</v>
      </c>
      <c r="D631" s="13">
        <v>6</v>
      </c>
      <c r="E631" s="18">
        <v>1</v>
      </c>
      <c r="F631" s="16">
        <f t="shared" si="43"/>
        <v>1</v>
      </c>
      <c r="G631" s="32"/>
    </row>
    <row r="632" spans="1:7" s="17" customFormat="1" ht="12.75" customHeight="1">
      <c r="A632" s="31"/>
      <c r="B632" s="31"/>
      <c r="C632" s="13" t="s">
        <v>37</v>
      </c>
      <c r="D632" s="13">
        <v>7</v>
      </c>
      <c r="E632" s="18">
        <v>2</v>
      </c>
      <c r="F632" s="16">
        <f t="shared" si="43"/>
        <v>2</v>
      </c>
      <c r="G632" s="32"/>
    </row>
    <row r="633" spans="1:7" s="17" customFormat="1" ht="12.75" customHeight="1">
      <c r="A633" s="31"/>
      <c r="B633" s="31"/>
      <c r="C633" s="13" t="s">
        <v>37</v>
      </c>
      <c r="D633" s="13">
        <v>8</v>
      </c>
      <c r="E633" s="18">
        <v>0</v>
      </c>
      <c r="F633" s="16">
        <f t="shared" si="43"/>
        <v>0</v>
      </c>
      <c r="G633" s="32"/>
    </row>
    <row r="634" spans="1:7" s="17" customFormat="1" ht="12.75" customHeight="1">
      <c r="A634" s="31"/>
      <c r="B634" s="31"/>
      <c r="C634" s="13" t="s">
        <v>37</v>
      </c>
      <c r="D634" s="13">
        <v>9</v>
      </c>
      <c r="E634" s="18">
        <v>3</v>
      </c>
      <c r="F634" s="16">
        <f t="shared" si="43"/>
        <v>3</v>
      </c>
      <c r="G634" s="32"/>
    </row>
    <row r="635" spans="1:7" s="17" customFormat="1" ht="12.75" customHeight="1">
      <c r="A635" s="31"/>
      <c r="B635" s="31"/>
      <c r="C635" s="13" t="s">
        <v>37</v>
      </c>
      <c r="D635" s="13">
        <v>10</v>
      </c>
      <c r="E635" s="18">
        <v>0</v>
      </c>
      <c r="F635" s="16">
        <f t="shared" si="43"/>
        <v>0</v>
      </c>
      <c r="G635" s="32"/>
    </row>
    <row r="636" spans="1:7" s="17" customFormat="1" ht="12.75" customHeight="1">
      <c r="A636" s="31"/>
      <c r="B636" s="31"/>
      <c r="C636" s="13" t="s">
        <v>38</v>
      </c>
      <c r="D636" s="13">
        <v>1</v>
      </c>
      <c r="E636" s="18">
        <v>0</v>
      </c>
      <c r="F636" s="16">
        <f t="shared" si="43"/>
        <v>0</v>
      </c>
      <c r="G636" s="32"/>
    </row>
    <row r="637" spans="1:7" s="17" customFormat="1" ht="12.75" customHeight="1">
      <c r="A637" s="31"/>
      <c r="B637" s="31"/>
      <c r="C637" s="13" t="s">
        <v>38</v>
      </c>
      <c r="D637" s="13">
        <v>4</v>
      </c>
      <c r="E637" s="18">
        <v>1</v>
      </c>
      <c r="F637" s="16">
        <f t="shared" si="43"/>
        <v>1</v>
      </c>
      <c r="G637" s="32"/>
    </row>
    <row r="638" spans="1:7" s="17" customFormat="1" ht="12.75" customHeight="1">
      <c r="A638" s="31"/>
      <c r="B638" s="31"/>
      <c r="C638" s="13" t="s">
        <v>38</v>
      </c>
      <c r="D638" s="13">
        <v>5</v>
      </c>
      <c r="E638" s="18">
        <v>0</v>
      </c>
      <c r="F638" s="16">
        <f t="shared" si="43"/>
        <v>0</v>
      </c>
      <c r="G638" s="32"/>
    </row>
    <row r="639" spans="1:7" s="17" customFormat="1" ht="12.75" customHeight="1">
      <c r="A639" s="31"/>
      <c r="B639" s="31"/>
      <c r="C639" s="13" t="s">
        <v>38</v>
      </c>
      <c r="D639" s="13">
        <v>7</v>
      </c>
      <c r="E639" s="18">
        <v>0</v>
      </c>
      <c r="F639" s="16">
        <f t="shared" si="43"/>
        <v>0</v>
      </c>
      <c r="G639" s="32"/>
    </row>
    <row r="640" spans="1:7" s="17" customFormat="1" ht="12.75" customHeight="1">
      <c r="A640" s="31"/>
      <c r="B640" s="31"/>
      <c r="C640" s="13" t="s">
        <v>38</v>
      </c>
      <c r="D640" s="13">
        <v>10</v>
      </c>
      <c r="E640" s="18">
        <v>13</v>
      </c>
      <c r="F640" s="16">
        <f t="shared" si="43"/>
        <v>13</v>
      </c>
      <c r="G640" s="32"/>
    </row>
    <row r="641" spans="1:7" s="17" customFormat="1" ht="12.75" customHeight="1">
      <c r="A641" s="31"/>
      <c r="B641" s="33" t="s">
        <v>10</v>
      </c>
      <c r="C641" s="33"/>
      <c r="D641" s="33"/>
      <c r="E641" s="11">
        <f>SUM(E620:E640)</f>
        <v>27</v>
      </c>
      <c r="F641" s="11">
        <f>SUM(E641:E641)</f>
        <v>27</v>
      </c>
      <c r="G641" s="11">
        <f>G620</f>
        <v>27</v>
      </c>
    </row>
    <row r="642" spans="1:7" s="17" customFormat="1" ht="12.75" customHeight="1">
      <c r="A642" s="31" t="s">
        <v>94</v>
      </c>
      <c r="B642" s="31" t="s">
        <v>24</v>
      </c>
      <c r="C642" s="13" t="s">
        <v>19</v>
      </c>
      <c r="D642" s="13">
        <v>1</v>
      </c>
      <c r="E642" s="18">
        <v>0</v>
      </c>
      <c r="F642" s="16">
        <f t="shared" ref="F642:F652" si="44">E642</f>
        <v>0</v>
      </c>
      <c r="G642" s="32">
        <f>SUM(F642:F652)</f>
        <v>3</v>
      </c>
    </row>
    <row r="643" spans="1:7" s="17" customFormat="1" ht="12.75" customHeight="1">
      <c r="A643" s="31"/>
      <c r="B643" s="31"/>
      <c r="C643" s="13" t="s">
        <v>19</v>
      </c>
      <c r="D643" s="13">
        <v>4</v>
      </c>
      <c r="E643" s="18">
        <v>0</v>
      </c>
      <c r="F643" s="16">
        <f t="shared" si="44"/>
        <v>0</v>
      </c>
      <c r="G643" s="32"/>
    </row>
    <row r="644" spans="1:7" s="17" customFormat="1" ht="12.75" customHeight="1">
      <c r="A644" s="31"/>
      <c r="B644" s="31"/>
      <c r="C644" s="13" t="s">
        <v>19</v>
      </c>
      <c r="D644" s="13">
        <v>7</v>
      </c>
      <c r="E644" s="18">
        <v>0</v>
      </c>
      <c r="F644" s="16">
        <f t="shared" si="44"/>
        <v>0</v>
      </c>
      <c r="G644" s="32"/>
    </row>
    <row r="645" spans="1:7" s="17" customFormat="1" ht="12.75" customHeight="1">
      <c r="A645" s="31"/>
      <c r="B645" s="31"/>
      <c r="C645" s="13" t="s">
        <v>37</v>
      </c>
      <c r="D645" s="13">
        <v>6</v>
      </c>
      <c r="E645" s="18">
        <v>0</v>
      </c>
      <c r="F645" s="16">
        <f t="shared" si="44"/>
        <v>0</v>
      </c>
      <c r="G645" s="32"/>
    </row>
    <row r="646" spans="1:7" s="17" customFormat="1" ht="12.75" customHeight="1">
      <c r="A646" s="31"/>
      <c r="B646" s="31"/>
      <c r="C646" s="13" t="s">
        <v>37</v>
      </c>
      <c r="D646" s="13">
        <v>8</v>
      </c>
      <c r="E646" s="18">
        <v>0</v>
      </c>
      <c r="F646" s="16">
        <f t="shared" si="44"/>
        <v>0</v>
      </c>
      <c r="G646" s="32"/>
    </row>
    <row r="647" spans="1:7" s="17" customFormat="1" ht="12.75" customHeight="1">
      <c r="A647" s="31"/>
      <c r="B647" s="31"/>
      <c r="C647" s="13" t="s">
        <v>37</v>
      </c>
      <c r="D647" s="13">
        <v>9</v>
      </c>
      <c r="E647" s="18">
        <v>1</v>
      </c>
      <c r="F647" s="16">
        <f t="shared" si="44"/>
        <v>1</v>
      </c>
      <c r="G647" s="32"/>
    </row>
    <row r="648" spans="1:7" s="17" customFormat="1" ht="12.75" customHeight="1">
      <c r="A648" s="31"/>
      <c r="B648" s="31"/>
      <c r="C648" s="13" t="s">
        <v>37</v>
      </c>
      <c r="D648" s="13">
        <v>10</v>
      </c>
      <c r="E648" s="18">
        <v>0</v>
      </c>
      <c r="F648" s="16">
        <f t="shared" si="44"/>
        <v>0</v>
      </c>
      <c r="G648" s="32"/>
    </row>
    <row r="649" spans="1:7" s="17" customFormat="1" ht="12.75" customHeight="1">
      <c r="A649" s="31"/>
      <c r="B649" s="31"/>
      <c r="C649" s="13" t="s">
        <v>38</v>
      </c>
      <c r="D649" s="13">
        <v>1</v>
      </c>
      <c r="E649" s="18">
        <v>0</v>
      </c>
      <c r="F649" s="16">
        <f t="shared" si="44"/>
        <v>0</v>
      </c>
      <c r="G649" s="32"/>
    </row>
    <row r="650" spans="1:7" s="17" customFormat="1" ht="12.75" customHeight="1">
      <c r="A650" s="31"/>
      <c r="B650" s="31"/>
      <c r="C650" s="13" t="s">
        <v>38</v>
      </c>
      <c r="D650" s="13">
        <v>4</v>
      </c>
      <c r="E650" s="18">
        <v>1</v>
      </c>
      <c r="F650" s="16">
        <f t="shared" si="44"/>
        <v>1</v>
      </c>
      <c r="G650" s="32"/>
    </row>
    <row r="651" spans="1:7" s="17" customFormat="1" ht="12.75" customHeight="1">
      <c r="A651" s="31"/>
      <c r="B651" s="31"/>
      <c r="C651" s="13" t="s">
        <v>38</v>
      </c>
      <c r="D651" s="13">
        <v>7</v>
      </c>
      <c r="E651" s="18">
        <v>0</v>
      </c>
      <c r="F651" s="16">
        <f t="shared" si="44"/>
        <v>0</v>
      </c>
      <c r="G651" s="32"/>
    </row>
    <row r="652" spans="1:7" s="17" customFormat="1" ht="12.75" customHeight="1">
      <c r="A652" s="31"/>
      <c r="B652" s="31"/>
      <c r="C652" s="13" t="s">
        <v>38</v>
      </c>
      <c r="D652" s="13">
        <v>10</v>
      </c>
      <c r="E652" s="18">
        <v>1</v>
      </c>
      <c r="F652" s="16">
        <f t="shared" si="44"/>
        <v>1</v>
      </c>
      <c r="G652" s="32"/>
    </row>
    <row r="653" spans="1:7" s="17" customFormat="1" ht="12.75" customHeight="1">
      <c r="A653" s="31"/>
      <c r="B653" s="33" t="s">
        <v>10</v>
      </c>
      <c r="C653" s="33"/>
      <c r="D653" s="33"/>
      <c r="E653" s="11">
        <f>SUM(E642:E652)</f>
        <v>3</v>
      </c>
      <c r="F653" s="11">
        <f>SUM(E653:E653)</f>
        <v>3</v>
      </c>
      <c r="G653" s="11">
        <f>G642</f>
        <v>3</v>
      </c>
    </row>
    <row r="654" spans="1:7" s="17" customFormat="1" ht="12.75" customHeight="1">
      <c r="A654" s="31" t="s">
        <v>95</v>
      </c>
      <c r="B654" s="31" t="s">
        <v>24</v>
      </c>
      <c r="C654" s="13" t="s">
        <v>16</v>
      </c>
      <c r="D654" s="13">
        <v>1</v>
      </c>
      <c r="E654" s="18">
        <v>0</v>
      </c>
      <c r="F654" s="16">
        <f>E654</f>
        <v>0</v>
      </c>
      <c r="G654" s="32">
        <f>SUM(F654:F657)</f>
        <v>7</v>
      </c>
    </row>
    <row r="655" spans="1:7" s="17" customFormat="1" ht="12.75" customHeight="1">
      <c r="A655" s="31"/>
      <c r="B655" s="31"/>
      <c r="C655" s="13" t="s">
        <v>17</v>
      </c>
      <c r="D655" s="13">
        <v>7</v>
      </c>
      <c r="E655" s="18">
        <v>0</v>
      </c>
      <c r="F655" s="16">
        <f>E655</f>
        <v>0</v>
      </c>
      <c r="G655" s="32"/>
    </row>
    <row r="656" spans="1:7" s="17" customFormat="1" ht="12.75" customHeight="1">
      <c r="A656" s="31"/>
      <c r="B656" s="31"/>
      <c r="C656" s="13" t="s">
        <v>17</v>
      </c>
      <c r="D656" s="13">
        <v>9</v>
      </c>
      <c r="E656" s="18">
        <v>0</v>
      </c>
      <c r="F656" s="16">
        <f>E656</f>
        <v>0</v>
      </c>
      <c r="G656" s="32"/>
    </row>
    <row r="657" spans="1:7" s="17" customFormat="1" ht="12.75" customHeight="1">
      <c r="A657" s="31"/>
      <c r="B657" s="31"/>
      <c r="C657" s="13" t="s">
        <v>17</v>
      </c>
      <c r="D657" s="13">
        <v>10</v>
      </c>
      <c r="E657" s="18">
        <v>7</v>
      </c>
      <c r="F657" s="16">
        <f>E657</f>
        <v>7</v>
      </c>
      <c r="G657" s="32"/>
    </row>
    <row r="658" spans="1:7" s="17" customFormat="1" ht="12.75" customHeight="1">
      <c r="A658" s="31"/>
      <c r="B658" s="33" t="s">
        <v>10</v>
      </c>
      <c r="C658" s="33"/>
      <c r="D658" s="33"/>
      <c r="E658" s="11">
        <f>SUM(E654:E657)</f>
        <v>7</v>
      </c>
      <c r="F658" s="11">
        <f>SUM(E658:E658)</f>
        <v>7</v>
      </c>
      <c r="G658" s="11">
        <f>G654</f>
        <v>7</v>
      </c>
    </row>
    <row r="659" spans="1:7" s="17" customFormat="1" ht="12.75" customHeight="1">
      <c r="A659" s="31" t="s">
        <v>96</v>
      </c>
      <c r="B659" s="31" t="s">
        <v>24</v>
      </c>
      <c r="C659" s="13" t="s">
        <v>37</v>
      </c>
      <c r="D659" s="13">
        <v>8</v>
      </c>
      <c r="E659" s="18">
        <v>0</v>
      </c>
      <c r="F659" s="16">
        <f>E659</f>
        <v>0</v>
      </c>
      <c r="G659" s="32">
        <f>SUM(F659:F660)</f>
        <v>0</v>
      </c>
    </row>
    <row r="660" spans="1:7" s="17" customFormat="1" ht="12.75" customHeight="1">
      <c r="A660" s="31"/>
      <c r="B660" s="31"/>
      <c r="C660" s="13" t="s">
        <v>38</v>
      </c>
      <c r="D660" s="13">
        <v>10</v>
      </c>
      <c r="E660" s="18">
        <v>0</v>
      </c>
      <c r="F660" s="16">
        <f>E660</f>
        <v>0</v>
      </c>
      <c r="G660" s="32"/>
    </row>
    <row r="661" spans="1:7" s="17" customFormat="1" ht="12.75" customHeight="1">
      <c r="A661" s="31"/>
      <c r="B661" s="33" t="s">
        <v>10</v>
      </c>
      <c r="C661" s="33"/>
      <c r="D661" s="33"/>
      <c r="E661" s="11">
        <f>SUM(E659:E660)</f>
        <v>0</v>
      </c>
      <c r="F661" s="11">
        <f>SUM(E661:E661)</f>
        <v>0</v>
      </c>
      <c r="G661" s="11">
        <f>G659</f>
        <v>0</v>
      </c>
    </row>
    <row r="662" spans="1:7" s="17" customFormat="1" ht="12.75" customHeight="1">
      <c r="A662" s="31" t="s">
        <v>97</v>
      </c>
      <c r="B662" s="13" t="s">
        <v>24</v>
      </c>
      <c r="C662" s="13" t="s">
        <v>38</v>
      </c>
      <c r="D662" s="13">
        <v>10</v>
      </c>
      <c r="E662" s="18">
        <v>3</v>
      </c>
      <c r="F662" s="16">
        <f>E662</f>
        <v>3</v>
      </c>
      <c r="G662" s="11">
        <f>F662</f>
        <v>3</v>
      </c>
    </row>
    <row r="663" spans="1:7" s="17" customFormat="1" ht="12.75" customHeight="1">
      <c r="A663" s="31"/>
      <c r="B663" s="33" t="s">
        <v>10</v>
      </c>
      <c r="C663" s="33"/>
      <c r="D663" s="33"/>
      <c r="E663" s="11">
        <f>SUM(E662:E662)</f>
        <v>3</v>
      </c>
      <c r="F663" s="11">
        <f>SUM(E663:E663)</f>
        <v>3</v>
      </c>
      <c r="G663" s="11">
        <f>SUM(F663:F663)</f>
        <v>3</v>
      </c>
    </row>
    <row r="664" spans="1:7" s="17" customFormat="1" ht="12.75" customHeight="1">
      <c r="A664" s="31" t="s">
        <v>98</v>
      </c>
      <c r="B664" s="13" t="s">
        <v>24</v>
      </c>
      <c r="C664" s="13" t="s">
        <v>38</v>
      </c>
      <c r="D664" s="13">
        <v>10</v>
      </c>
      <c r="E664" s="18">
        <v>0</v>
      </c>
      <c r="F664" s="16">
        <f>E664</f>
        <v>0</v>
      </c>
      <c r="G664" s="16">
        <f>F664</f>
        <v>0</v>
      </c>
    </row>
    <row r="665" spans="1:7" s="17" customFormat="1" ht="12.75" customHeight="1">
      <c r="A665" s="31"/>
      <c r="B665" s="33" t="s">
        <v>10</v>
      </c>
      <c r="C665" s="33"/>
      <c r="D665" s="33"/>
      <c r="E665" s="11">
        <f>SUM(E664:E664)</f>
        <v>0</v>
      </c>
      <c r="F665" s="11">
        <f>SUM(E665:E665)</f>
        <v>0</v>
      </c>
      <c r="G665" s="11">
        <f>SUM(F665:F665)</f>
        <v>0</v>
      </c>
    </row>
    <row r="666" spans="1:7" s="17" customFormat="1" ht="25.5" customHeight="1">
      <c r="A666" s="31" t="s">
        <v>99</v>
      </c>
      <c r="B666" s="13" t="s">
        <v>49</v>
      </c>
      <c r="C666" s="13" t="s">
        <v>38</v>
      </c>
      <c r="D666" s="13">
        <v>10</v>
      </c>
      <c r="E666" s="18">
        <v>0</v>
      </c>
      <c r="F666" s="16">
        <f>E666</f>
        <v>0</v>
      </c>
      <c r="G666" s="16">
        <f>F666</f>
        <v>0</v>
      </c>
    </row>
    <row r="667" spans="1:7" s="17" customFormat="1" ht="12.75" customHeight="1">
      <c r="A667" s="31"/>
      <c r="B667" s="33" t="s">
        <v>10</v>
      </c>
      <c r="C667" s="33"/>
      <c r="D667" s="33"/>
      <c r="E667" s="11">
        <f>SUM(E666:E666)</f>
        <v>0</v>
      </c>
      <c r="F667" s="11">
        <f>SUM(E667:E667)</f>
        <v>0</v>
      </c>
      <c r="G667" s="11">
        <f>SUM(F667:F667)</f>
        <v>0</v>
      </c>
    </row>
    <row r="668" spans="1:7" s="17" customFormat="1" ht="25.5" customHeight="1">
      <c r="A668" s="31" t="s">
        <v>100</v>
      </c>
      <c r="B668" s="13" t="s">
        <v>49</v>
      </c>
      <c r="C668" s="13" t="s">
        <v>38</v>
      </c>
      <c r="D668" s="13">
        <v>10</v>
      </c>
      <c r="E668" s="18">
        <v>1</v>
      </c>
      <c r="F668" s="16">
        <f>E668</f>
        <v>1</v>
      </c>
      <c r="G668" s="16">
        <f>F668</f>
        <v>1</v>
      </c>
    </row>
    <row r="669" spans="1:7" s="17" customFormat="1" ht="12.75" customHeight="1">
      <c r="A669" s="31"/>
      <c r="B669" s="33" t="s">
        <v>10</v>
      </c>
      <c r="C669" s="33"/>
      <c r="D669" s="33"/>
      <c r="E669" s="11">
        <f>SUM(E668:E668)</f>
        <v>1</v>
      </c>
      <c r="F669" s="11">
        <f>SUM(E669:E669)</f>
        <v>1</v>
      </c>
      <c r="G669" s="11">
        <f>SUM(F669:F669)</f>
        <v>1</v>
      </c>
    </row>
    <row r="670" spans="1:7" s="17" customFormat="1" ht="12.75" customHeight="1">
      <c r="A670" s="31" t="s">
        <v>101</v>
      </c>
      <c r="B670" s="13" t="s">
        <v>24</v>
      </c>
      <c r="C670" s="13" t="s">
        <v>38</v>
      </c>
      <c r="D670" s="13">
        <v>10</v>
      </c>
      <c r="E670" s="18">
        <v>0</v>
      </c>
      <c r="F670" s="16">
        <f>E670</f>
        <v>0</v>
      </c>
      <c r="G670" s="16">
        <f>F670</f>
        <v>0</v>
      </c>
    </row>
    <row r="671" spans="1:7" s="17" customFormat="1" ht="12.75" customHeight="1">
      <c r="A671" s="31"/>
      <c r="B671" s="33" t="s">
        <v>10</v>
      </c>
      <c r="C671" s="33"/>
      <c r="D671" s="33"/>
      <c r="E671" s="11">
        <f>SUM(E670:E670)</f>
        <v>0</v>
      </c>
      <c r="F671" s="11">
        <f>SUM(E671:E671)</f>
        <v>0</v>
      </c>
      <c r="G671" s="11">
        <f>SUM(F671:F671)</f>
        <v>0</v>
      </c>
    </row>
    <row r="672" spans="1:7" s="17" customFormat="1" ht="12.75" customHeight="1">
      <c r="A672" s="31" t="s">
        <v>102</v>
      </c>
      <c r="B672" s="13" t="s">
        <v>24</v>
      </c>
      <c r="C672" s="13" t="s">
        <v>38</v>
      </c>
      <c r="D672" s="13">
        <v>10</v>
      </c>
      <c r="E672" s="18">
        <v>1</v>
      </c>
      <c r="F672" s="16">
        <f>E672</f>
        <v>1</v>
      </c>
      <c r="G672" s="16">
        <f>F672</f>
        <v>1</v>
      </c>
    </row>
    <row r="673" spans="1:7" s="17" customFormat="1" ht="12.75" customHeight="1">
      <c r="A673" s="31"/>
      <c r="B673" s="33" t="s">
        <v>10</v>
      </c>
      <c r="C673" s="33"/>
      <c r="D673" s="33"/>
      <c r="E673" s="11">
        <f>SUM(E672:E672)</f>
        <v>1</v>
      </c>
      <c r="F673" s="11">
        <f>SUM(E673:E673)</f>
        <v>1</v>
      </c>
      <c r="G673" s="11">
        <f>SUM(F673:F673)</f>
        <v>1</v>
      </c>
    </row>
    <row r="674" spans="1:7" s="17" customFormat="1" ht="12.75" customHeight="1">
      <c r="A674" s="31" t="s">
        <v>103</v>
      </c>
      <c r="B674" s="31" t="s">
        <v>24</v>
      </c>
      <c r="C674" s="13" t="s">
        <v>37</v>
      </c>
      <c r="D674" s="13">
        <v>8</v>
      </c>
      <c r="E674" s="18">
        <v>0</v>
      </c>
      <c r="F674" s="16">
        <f>E674</f>
        <v>0</v>
      </c>
      <c r="G674" s="32">
        <f>SUM(F674:F675)</f>
        <v>2</v>
      </c>
    </row>
    <row r="675" spans="1:7" s="17" customFormat="1" ht="12.75" customHeight="1">
      <c r="A675" s="31"/>
      <c r="B675" s="31"/>
      <c r="C675" s="13" t="s">
        <v>38</v>
      </c>
      <c r="D675" s="13">
        <v>10</v>
      </c>
      <c r="E675" s="18">
        <v>2</v>
      </c>
      <c r="F675" s="16">
        <f>E675</f>
        <v>2</v>
      </c>
      <c r="G675" s="32"/>
    </row>
    <row r="676" spans="1:7" s="17" customFormat="1" ht="12.75" customHeight="1">
      <c r="A676" s="31"/>
      <c r="B676" s="33" t="s">
        <v>10</v>
      </c>
      <c r="C676" s="33"/>
      <c r="D676" s="33"/>
      <c r="E676" s="11">
        <f>SUM(E674:E675)</f>
        <v>2</v>
      </c>
      <c r="F676" s="11">
        <f>SUM(E676:E676)</f>
        <v>2</v>
      </c>
      <c r="G676" s="11">
        <f>G674</f>
        <v>2</v>
      </c>
    </row>
    <row r="677" spans="1:7" s="17" customFormat="1" ht="25.5" customHeight="1">
      <c r="A677" s="31" t="s">
        <v>104</v>
      </c>
      <c r="B677" s="13" t="s">
        <v>49</v>
      </c>
      <c r="C677" s="13" t="s">
        <v>38</v>
      </c>
      <c r="D677" s="13">
        <v>10</v>
      </c>
      <c r="E677" s="18">
        <v>0</v>
      </c>
      <c r="F677" s="16">
        <f>E677</f>
        <v>0</v>
      </c>
      <c r="G677" s="16">
        <f>F677</f>
        <v>0</v>
      </c>
    </row>
    <row r="678" spans="1:7" s="17" customFormat="1" ht="12.75" customHeight="1">
      <c r="A678" s="31"/>
      <c r="B678" s="33" t="s">
        <v>10</v>
      </c>
      <c r="C678" s="33"/>
      <c r="D678" s="33"/>
      <c r="E678" s="11">
        <f>SUM(E677:E677)</f>
        <v>0</v>
      </c>
      <c r="F678" s="11">
        <f>SUM(E678:E678)</f>
        <v>0</v>
      </c>
      <c r="G678" s="11">
        <f>G677</f>
        <v>0</v>
      </c>
    </row>
    <row r="679" spans="1:7" s="17" customFormat="1" ht="12.75" customHeight="1">
      <c r="A679" s="31" t="s">
        <v>105</v>
      </c>
      <c r="B679" s="13" t="s">
        <v>24</v>
      </c>
      <c r="C679" s="13" t="s">
        <v>38</v>
      </c>
      <c r="D679" s="13">
        <v>10</v>
      </c>
      <c r="E679" s="18">
        <v>0</v>
      </c>
      <c r="F679" s="16">
        <f>E679</f>
        <v>0</v>
      </c>
      <c r="G679" s="16">
        <f>SUM(G677)</f>
        <v>0</v>
      </c>
    </row>
    <row r="680" spans="1:7" s="17" customFormat="1" ht="12.75" customHeight="1">
      <c r="A680" s="31"/>
      <c r="B680" s="33" t="s">
        <v>10</v>
      </c>
      <c r="C680" s="33"/>
      <c r="D680" s="33"/>
      <c r="E680" s="11">
        <f>SUM(E679:E679)</f>
        <v>0</v>
      </c>
      <c r="F680" s="11">
        <f>SUM(E680:E680)</f>
        <v>0</v>
      </c>
      <c r="G680" s="11">
        <f>G679</f>
        <v>0</v>
      </c>
    </row>
    <row r="681" spans="1:7" s="17" customFormat="1" ht="12.75" customHeight="1">
      <c r="A681" s="31" t="s">
        <v>106</v>
      </c>
      <c r="B681" s="31" t="s">
        <v>24</v>
      </c>
      <c r="C681" s="13" t="s">
        <v>37</v>
      </c>
      <c r="D681" s="13">
        <v>8</v>
      </c>
      <c r="E681" s="18">
        <v>0</v>
      </c>
      <c r="F681" s="16">
        <f>E681</f>
        <v>0</v>
      </c>
      <c r="G681" s="32">
        <f>SUM(F681:F682)</f>
        <v>0</v>
      </c>
    </row>
    <row r="682" spans="1:7" s="17" customFormat="1" ht="12.75" customHeight="1">
      <c r="A682" s="31"/>
      <c r="B682" s="31"/>
      <c r="C682" s="13" t="s">
        <v>38</v>
      </c>
      <c r="D682" s="13">
        <v>10</v>
      </c>
      <c r="E682" s="18">
        <v>0</v>
      </c>
      <c r="F682" s="16">
        <f>E682</f>
        <v>0</v>
      </c>
      <c r="G682" s="32"/>
    </row>
    <row r="683" spans="1:7" s="17" customFormat="1" ht="12.75" customHeight="1">
      <c r="A683" s="31"/>
      <c r="B683" s="33" t="s">
        <v>10</v>
      </c>
      <c r="C683" s="33"/>
      <c r="D683" s="33"/>
      <c r="E683" s="11">
        <f>SUM(E681:E682)</f>
        <v>0</v>
      </c>
      <c r="F683" s="11">
        <f>SUM(E683:E683)</f>
        <v>0</v>
      </c>
      <c r="G683" s="11">
        <f>G681</f>
        <v>0</v>
      </c>
    </row>
    <row r="684" spans="1:7" s="17" customFormat="1" ht="12.75" customHeight="1">
      <c r="A684" s="31" t="s">
        <v>107</v>
      </c>
      <c r="B684" s="31" t="s">
        <v>49</v>
      </c>
      <c r="C684" s="13" t="s">
        <v>15</v>
      </c>
      <c r="D684" s="13">
        <v>1</v>
      </c>
      <c r="E684" s="18">
        <v>0</v>
      </c>
      <c r="F684" s="16">
        <f t="shared" ref="F684:F698" si="45">E684</f>
        <v>0</v>
      </c>
      <c r="G684" s="32">
        <f>SUM(F684:F698)</f>
        <v>7</v>
      </c>
    </row>
    <row r="685" spans="1:7" s="17" customFormat="1" ht="12.75" customHeight="1">
      <c r="A685" s="31"/>
      <c r="B685" s="31"/>
      <c r="C685" s="13" t="s">
        <v>16</v>
      </c>
      <c r="D685" s="13">
        <v>1</v>
      </c>
      <c r="E685" s="18">
        <v>0</v>
      </c>
      <c r="F685" s="16">
        <f t="shared" si="45"/>
        <v>0</v>
      </c>
      <c r="G685" s="32"/>
    </row>
    <row r="686" spans="1:7" s="17" customFormat="1" ht="12.75" customHeight="1">
      <c r="A686" s="31"/>
      <c r="B686" s="31"/>
      <c r="C686" s="13" t="s">
        <v>17</v>
      </c>
      <c r="D686" s="13">
        <v>1</v>
      </c>
      <c r="E686" s="18">
        <v>0</v>
      </c>
      <c r="F686" s="16">
        <f t="shared" si="45"/>
        <v>0</v>
      </c>
      <c r="G686" s="32"/>
    </row>
    <row r="687" spans="1:7" s="17" customFormat="1" ht="12.75" customHeight="1">
      <c r="A687" s="31"/>
      <c r="B687" s="31"/>
      <c r="C687" s="13" t="s">
        <v>18</v>
      </c>
      <c r="D687" s="13">
        <v>1</v>
      </c>
      <c r="E687" s="18">
        <v>0</v>
      </c>
      <c r="F687" s="16">
        <f t="shared" si="45"/>
        <v>0</v>
      </c>
      <c r="G687" s="32"/>
    </row>
    <row r="688" spans="1:7" s="17" customFormat="1" ht="12.75" customHeight="1">
      <c r="A688" s="31"/>
      <c r="B688" s="31"/>
      <c r="C688" s="13" t="s">
        <v>18</v>
      </c>
      <c r="D688" s="13">
        <v>4</v>
      </c>
      <c r="E688" s="18">
        <v>0</v>
      </c>
      <c r="F688" s="16">
        <f t="shared" si="45"/>
        <v>0</v>
      </c>
      <c r="G688" s="32"/>
    </row>
    <row r="689" spans="1:7" s="17" customFormat="1" ht="12.75" customHeight="1">
      <c r="A689" s="31"/>
      <c r="B689" s="31"/>
      <c r="C689" s="13" t="s">
        <v>18</v>
      </c>
      <c r="D689" s="13">
        <v>7</v>
      </c>
      <c r="E689" s="18">
        <v>0</v>
      </c>
      <c r="F689" s="16">
        <f t="shared" si="45"/>
        <v>0</v>
      </c>
      <c r="G689" s="32"/>
    </row>
    <row r="690" spans="1:7" s="17" customFormat="1" ht="12.75" customHeight="1">
      <c r="A690" s="31"/>
      <c r="B690" s="31"/>
      <c r="C690" s="13" t="s">
        <v>19</v>
      </c>
      <c r="D690" s="13">
        <v>1</v>
      </c>
      <c r="E690" s="18">
        <v>0</v>
      </c>
      <c r="F690" s="16">
        <f t="shared" si="45"/>
        <v>0</v>
      </c>
      <c r="G690" s="32"/>
    </row>
    <row r="691" spans="1:7" s="17" customFormat="1" ht="12.75" customHeight="1">
      <c r="A691" s="31"/>
      <c r="B691" s="31"/>
      <c r="C691" s="13" t="s">
        <v>19</v>
      </c>
      <c r="D691" s="13">
        <v>6</v>
      </c>
      <c r="E691" s="18">
        <v>0</v>
      </c>
      <c r="F691" s="16">
        <f t="shared" si="45"/>
        <v>0</v>
      </c>
      <c r="G691" s="32"/>
    </row>
    <row r="692" spans="1:7" s="17" customFormat="1" ht="12.75" customHeight="1">
      <c r="A692" s="31"/>
      <c r="B692" s="31"/>
      <c r="C692" s="13" t="s">
        <v>19</v>
      </c>
      <c r="D692" s="13">
        <v>9</v>
      </c>
      <c r="E692" s="18">
        <v>1</v>
      </c>
      <c r="F692" s="16">
        <f t="shared" si="45"/>
        <v>1</v>
      </c>
      <c r="G692" s="32"/>
    </row>
    <row r="693" spans="1:7" s="17" customFormat="1" ht="12.75" customHeight="1">
      <c r="A693" s="31"/>
      <c r="B693" s="31"/>
      <c r="C693" s="13" t="s">
        <v>37</v>
      </c>
      <c r="D693" s="13">
        <v>4</v>
      </c>
      <c r="E693" s="18">
        <v>0</v>
      </c>
      <c r="F693" s="16">
        <f t="shared" si="45"/>
        <v>0</v>
      </c>
      <c r="G693" s="32"/>
    </row>
    <row r="694" spans="1:7" s="17" customFormat="1" ht="12.75" customHeight="1">
      <c r="A694" s="31"/>
      <c r="B694" s="31"/>
      <c r="C694" s="13" t="s">
        <v>37</v>
      </c>
      <c r="D694" s="13">
        <v>7</v>
      </c>
      <c r="E694" s="18">
        <v>3</v>
      </c>
      <c r="F694" s="16">
        <f t="shared" si="45"/>
        <v>3</v>
      </c>
      <c r="G694" s="32"/>
    </row>
    <row r="695" spans="1:7" s="17" customFormat="1" ht="12.75" customHeight="1">
      <c r="A695" s="31"/>
      <c r="B695" s="31"/>
      <c r="C695" s="13" t="s">
        <v>37</v>
      </c>
      <c r="D695" s="13">
        <v>8</v>
      </c>
      <c r="E695" s="18">
        <v>0</v>
      </c>
      <c r="F695" s="16">
        <f t="shared" si="45"/>
        <v>0</v>
      </c>
      <c r="G695" s="32"/>
    </row>
    <row r="696" spans="1:7" s="17" customFormat="1" ht="12.75" customHeight="1">
      <c r="A696" s="31"/>
      <c r="B696" s="31"/>
      <c r="C696" s="13" t="s">
        <v>37</v>
      </c>
      <c r="D696" s="13">
        <v>10</v>
      </c>
      <c r="E696" s="18">
        <v>0</v>
      </c>
      <c r="F696" s="16">
        <f t="shared" si="45"/>
        <v>0</v>
      </c>
      <c r="G696" s="32"/>
    </row>
    <row r="697" spans="1:7" s="17" customFormat="1" ht="12.75" customHeight="1">
      <c r="A697" s="31"/>
      <c r="B697" s="31"/>
      <c r="C697" s="13" t="s">
        <v>38</v>
      </c>
      <c r="D697" s="13">
        <v>7</v>
      </c>
      <c r="E697" s="18">
        <v>0</v>
      </c>
      <c r="F697" s="16">
        <f t="shared" si="45"/>
        <v>0</v>
      </c>
      <c r="G697" s="32"/>
    </row>
    <row r="698" spans="1:7" s="17" customFormat="1" ht="12.75" customHeight="1">
      <c r="A698" s="31"/>
      <c r="B698" s="31"/>
      <c r="C698" s="13" t="s">
        <v>38</v>
      </c>
      <c r="D698" s="13">
        <v>10</v>
      </c>
      <c r="E698" s="18">
        <v>3</v>
      </c>
      <c r="F698" s="16">
        <f t="shared" si="45"/>
        <v>3</v>
      </c>
      <c r="G698" s="32"/>
    </row>
    <row r="699" spans="1:7" s="17" customFormat="1" ht="12.75" customHeight="1">
      <c r="A699" s="31"/>
      <c r="B699" s="33" t="s">
        <v>10</v>
      </c>
      <c r="C699" s="33"/>
      <c r="D699" s="33"/>
      <c r="E699" s="11">
        <f>SUM(E684:E698)</f>
        <v>7</v>
      </c>
      <c r="F699" s="11">
        <f>SUM(E699:E699)</f>
        <v>7</v>
      </c>
      <c r="G699" s="11">
        <f>G684</f>
        <v>7</v>
      </c>
    </row>
    <row r="700" spans="1:7" s="17" customFormat="1" ht="12.75" customHeight="1">
      <c r="A700" s="31" t="s">
        <v>108</v>
      </c>
      <c r="B700" s="31" t="s">
        <v>49</v>
      </c>
      <c r="C700" s="13" t="s">
        <v>16</v>
      </c>
      <c r="D700" s="13">
        <v>1</v>
      </c>
      <c r="E700" s="18">
        <v>0</v>
      </c>
      <c r="F700" s="16">
        <f t="shared" ref="F700:F707" si="46">E700</f>
        <v>0</v>
      </c>
      <c r="G700" s="32">
        <f>SUM(F700:F707)</f>
        <v>4</v>
      </c>
    </row>
    <row r="701" spans="1:7" s="17" customFormat="1" ht="12.75" customHeight="1">
      <c r="A701" s="31"/>
      <c r="B701" s="31"/>
      <c r="C701" s="13" t="s">
        <v>16</v>
      </c>
      <c r="D701" s="13">
        <v>4</v>
      </c>
      <c r="E701" s="18">
        <v>0</v>
      </c>
      <c r="F701" s="16">
        <f t="shared" si="46"/>
        <v>0</v>
      </c>
      <c r="G701" s="32"/>
    </row>
    <row r="702" spans="1:7" s="17" customFormat="1" ht="12.75" customHeight="1">
      <c r="A702" s="31"/>
      <c r="B702" s="31"/>
      <c r="C702" s="13" t="s">
        <v>16</v>
      </c>
      <c r="D702" s="13">
        <v>7</v>
      </c>
      <c r="E702" s="18">
        <v>0</v>
      </c>
      <c r="F702" s="16">
        <f t="shared" si="46"/>
        <v>0</v>
      </c>
      <c r="G702" s="32"/>
    </row>
    <row r="703" spans="1:7" s="17" customFormat="1" ht="12.75" customHeight="1">
      <c r="A703" s="31"/>
      <c r="B703" s="31"/>
      <c r="C703" s="13" t="s">
        <v>17</v>
      </c>
      <c r="D703" s="13">
        <v>1</v>
      </c>
      <c r="E703" s="18">
        <v>0</v>
      </c>
      <c r="F703" s="16">
        <f t="shared" si="46"/>
        <v>0</v>
      </c>
      <c r="G703" s="32"/>
    </row>
    <row r="704" spans="1:7" s="17" customFormat="1" ht="12.75" customHeight="1">
      <c r="A704" s="31"/>
      <c r="B704" s="31"/>
      <c r="C704" s="13" t="s">
        <v>18</v>
      </c>
      <c r="D704" s="13">
        <v>3</v>
      </c>
      <c r="E704" s="18">
        <v>0</v>
      </c>
      <c r="F704" s="16">
        <f t="shared" si="46"/>
        <v>0</v>
      </c>
      <c r="G704" s="32"/>
    </row>
    <row r="705" spans="1:7" s="17" customFormat="1" ht="12.75" customHeight="1">
      <c r="A705" s="31"/>
      <c r="B705" s="31"/>
      <c r="C705" s="13" t="s">
        <v>18</v>
      </c>
      <c r="D705" s="13">
        <v>6</v>
      </c>
      <c r="E705" s="18">
        <v>1</v>
      </c>
      <c r="F705" s="16">
        <f t="shared" si="46"/>
        <v>1</v>
      </c>
      <c r="G705" s="32"/>
    </row>
    <row r="706" spans="1:7" s="17" customFormat="1" ht="12.75" customHeight="1">
      <c r="A706" s="31"/>
      <c r="B706" s="31"/>
      <c r="C706" s="13" t="s">
        <v>18</v>
      </c>
      <c r="D706" s="13">
        <v>9</v>
      </c>
      <c r="E706" s="18">
        <v>3</v>
      </c>
      <c r="F706" s="16">
        <f t="shared" si="46"/>
        <v>3</v>
      </c>
      <c r="G706" s="32"/>
    </row>
    <row r="707" spans="1:7" s="17" customFormat="1" ht="12.75" customHeight="1">
      <c r="A707" s="31"/>
      <c r="B707" s="31"/>
      <c r="C707" s="13" t="s">
        <v>18</v>
      </c>
      <c r="D707" s="13">
        <v>10</v>
      </c>
      <c r="E707" s="18">
        <v>0</v>
      </c>
      <c r="F707" s="16">
        <f t="shared" si="46"/>
        <v>0</v>
      </c>
      <c r="G707" s="32"/>
    </row>
    <row r="708" spans="1:7" s="17" customFormat="1" ht="12.75" customHeight="1">
      <c r="A708" s="31"/>
      <c r="B708" s="33" t="s">
        <v>10</v>
      </c>
      <c r="C708" s="33"/>
      <c r="D708" s="33"/>
      <c r="E708" s="11">
        <f>SUM(E700:E707)</f>
        <v>4</v>
      </c>
      <c r="F708" s="11">
        <f>SUM(E708:E708)</f>
        <v>4</v>
      </c>
      <c r="G708" s="11">
        <f>G700</f>
        <v>4</v>
      </c>
    </row>
    <row r="709" spans="1:7" s="17" customFormat="1" ht="12.75" customHeight="1">
      <c r="A709" s="31" t="s">
        <v>109</v>
      </c>
      <c r="B709" s="31" t="s">
        <v>49</v>
      </c>
      <c r="C709" s="13" t="s">
        <v>17</v>
      </c>
      <c r="D709" s="13">
        <v>1</v>
      </c>
      <c r="E709" s="18">
        <v>0</v>
      </c>
      <c r="F709" s="16">
        <f t="shared" ref="F709:F717" si="47">E709</f>
        <v>0</v>
      </c>
      <c r="G709" s="32">
        <f>SUM(F709:F717)</f>
        <v>3</v>
      </c>
    </row>
    <row r="710" spans="1:7" s="17" customFormat="1" ht="12.75" customHeight="1">
      <c r="A710" s="31"/>
      <c r="B710" s="31"/>
      <c r="C710" s="13" t="s">
        <v>18</v>
      </c>
      <c r="D710" s="13">
        <v>1</v>
      </c>
      <c r="E710" s="18">
        <v>0</v>
      </c>
      <c r="F710" s="16">
        <f t="shared" si="47"/>
        <v>0</v>
      </c>
      <c r="G710" s="32"/>
    </row>
    <row r="711" spans="1:7" s="17" customFormat="1" ht="12.75" customHeight="1">
      <c r="A711" s="31"/>
      <c r="B711" s="31"/>
      <c r="C711" s="13" t="s">
        <v>19</v>
      </c>
      <c r="D711" s="13">
        <v>1</v>
      </c>
      <c r="E711" s="18">
        <v>0</v>
      </c>
      <c r="F711" s="16">
        <f t="shared" si="47"/>
        <v>0</v>
      </c>
      <c r="G711" s="32"/>
    </row>
    <row r="712" spans="1:7" s="17" customFormat="1" ht="12.75" customHeight="1">
      <c r="A712" s="31"/>
      <c r="B712" s="31"/>
      <c r="C712" s="13" t="s">
        <v>37</v>
      </c>
      <c r="D712" s="13">
        <v>8</v>
      </c>
      <c r="E712" s="18">
        <v>0</v>
      </c>
      <c r="F712" s="16">
        <f t="shared" si="47"/>
        <v>0</v>
      </c>
      <c r="G712" s="32"/>
    </row>
    <row r="713" spans="1:7" s="17" customFormat="1" ht="12.75" customHeight="1">
      <c r="A713" s="31"/>
      <c r="B713" s="31"/>
      <c r="C713" s="13" t="s">
        <v>38</v>
      </c>
      <c r="D713" s="13">
        <v>5</v>
      </c>
      <c r="E713" s="18">
        <v>0</v>
      </c>
      <c r="F713" s="16">
        <f t="shared" si="47"/>
        <v>0</v>
      </c>
      <c r="G713" s="32"/>
    </row>
    <row r="714" spans="1:7" s="17" customFormat="1" ht="12.75" customHeight="1">
      <c r="A714" s="31"/>
      <c r="B714" s="31"/>
      <c r="C714" s="13" t="s">
        <v>38</v>
      </c>
      <c r="D714" s="13">
        <v>6</v>
      </c>
      <c r="E714" s="18">
        <v>0</v>
      </c>
      <c r="F714" s="16">
        <f t="shared" si="47"/>
        <v>0</v>
      </c>
      <c r="G714" s="32"/>
    </row>
    <row r="715" spans="1:7" s="17" customFormat="1" ht="12.75" customHeight="1">
      <c r="A715" s="31"/>
      <c r="B715" s="31"/>
      <c r="C715" s="13" t="s">
        <v>38</v>
      </c>
      <c r="D715" s="13">
        <v>8</v>
      </c>
      <c r="E715" s="18">
        <v>0</v>
      </c>
      <c r="F715" s="16">
        <f t="shared" si="47"/>
        <v>0</v>
      </c>
      <c r="G715" s="32"/>
    </row>
    <row r="716" spans="1:7" s="17" customFormat="1" ht="12.75" customHeight="1">
      <c r="A716" s="31"/>
      <c r="B716" s="31"/>
      <c r="C716" s="13" t="s">
        <v>38</v>
      </c>
      <c r="D716" s="13">
        <v>9</v>
      </c>
      <c r="E716" s="18">
        <v>0</v>
      </c>
      <c r="F716" s="16">
        <f t="shared" si="47"/>
        <v>0</v>
      </c>
      <c r="G716" s="32"/>
    </row>
    <row r="717" spans="1:7" s="17" customFormat="1" ht="12.75" customHeight="1">
      <c r="A717" s="31"/>
      <c r="B717" s="31"/>
      <c r="C717" s="13" t="s">
        <v>38</v>
      </c>
      <c r="D717" s="13">
        <v>10</v>
      </c>
      <c r="E717" s="18">
        <v>3</v>
      </c>
      <c r="F717" s="16">
        <f t="shared" si="47"/>
        <v>3</v>
      </c>
      <c r="G717" s="32"/>
    </row>
    <row r="718" spans="1:7" s="17" customFormat="1" ht="12.75" customHeight="1">
      <c r="A718" s="31"/>
      <c r="B718" s="33" t="s">
        <v>10</v>
      </c>
      <c r="C718" s="33"/>
      <c r="D718" s="33"/>
      <c r="E718" s="11">
        <f>SUM(E709:E717)</f>
        <v>3</v>
      </c>
      <c r="F718" s="11">
        <f>SUM(E718:E718)</f>
        <v>3</v>
      </c>
      <c r="G718" s="11">
        <f>G709</f>
        <v>3</v>
      </c>
    </row>
    <row r="719" spans="1:7" s="17" customFormat="1" ht="30" customHeight="1">
      <c r="A719" s="31" t="s">
        <v>110</v>
      </c>
      <c r="B719" s="13" t="s">
        <v>49</v>
      </c>
      <c r="C719" s="13" t="s">
        <v>37</v>
      </c>
      <c r="D719" s="13">
        <v>10</v>
      </c>
      <c r="E719" s="18">
        <v>4</v>
      </c>
      <c r="F719" s="16">
        <f>E719</f>
        <v>4</v>
      </c>
      <c r="G719" s="16">
        <f>SUM(F719:F719)</f>
        <v>4</v>
      </c>
    </row>
    <row r="720" spans="1:7" s="17" customFormat="1" ht="12.75" customHeight="1">
      <c r="A720" s="31"/>
      <c r="B720" s="33" t="s">
        <v>10</v>
      </c>
      <c r="C720" s="33"/>
      <c r="D720" s="33"/>
      <c r="E720" s="11">
        <f>SUM(E719:E719)</f>
        <v>4</v>
      </c>
      <c r="F720" s="11">
        <f>SUM(E720:E720)</f>
        <v>4</v>
      </c>
      <c r="G720" s="11">
        <f>G719</f>
        <v>4</v>
      </c>
    </row>
    <row r="721" spans="1:7" s="22" customFormat="1" ht="13.5" customHeight="1">
      <c r="A721" s="29" t="s">
        <v>111</v>
      </c>
      <c r="B721" s="29"/>
      <c r="C721" s="29"/>
      <c r="D721" s="29"/>
      <c r="E721" s="21">
        <f>E162+E308+E529+E619+E32+E42+E64+E529++E71+E79+E89+E106+E125+EE619+E166+E173+E183+E190+E197+E202+E210+E218+E226+E242+E250+E258+E267+E280+E286+E297+E303+E316+E325+E334+E337+E344+E362+E367+E381+E384+E393+E398+E402+E409+E416+E423+E426+E426+E428+E432+E433+E436+E438+E452+E457+E466+E470+E481+E493+E506+E514+E526+E536+E539+E547+E553+E556+E580+E587+E613+E641+E653+E658+E661+E663+E665+E667+E669+E671+E673+E676+E678+E680+E683+E699+E708+E718+E720+E619</f>
        <v>610</v>
      </c>
      <c r="F721" s="21">
        <f>F162+F308+F529+F619+F32+F42+F64+F529++F71+F79+F89+F106+F125+EF619+F166+F173+F183+F190+F197+F202+F210+F218+F226+F242+F250+F258+F267+F280+F286+F297+F303+F316+F325+F334+F337+F344+F362+F367+F381+F384+F393+F398+F402+F409+F416+F423+F426+F426+F428+F432+F433+F436+F438+F452+F457+F466+F470+F481+F493+F506+F514+F526+F536+F539+F547+F553+F556+F580+F587+F613+F641+F653+F658+F661+F663+F665+F667+F669+F671+F673+F676+F678+F680+F683+F699+F708+F718+F720+F619</f>
        <v>610</v>
      </c>
      <c r="G721" s="21">
        <f>G162+G308+G529+G619+G32+G42+G64++G71+G79+G89+G106+G125+EG619+G166+G173+G183+G190+G197+G202+G210+G218+G226+G242+G250+G258+G267+G280+G286+G297+G303+G316+G325+G334+G337+G344+G362+G367+G381+G384+G393+G398+G402+G409+G416+G423+G426+G426+G428+G432+G438+G436+G452+G457+G466+G470+G481+G493+G506+G514+G526+G536+G539+G547+G553+G556+G580+G587+G613+G641+G653+G658+G661+G663+G665+G667+G669+G671+G673+G676+G678+G680+G683+G699+G708+G718+G720</f>
        <v>606</v>
      </c>
    </row>
    <row r="722" spans="1:7">
      <c r="A722" s="23"/>
    </row>
  </sheetData>
  <mergeCells count="324">
    <mergeCell ref="A721:D721"/>
    <mergeCell ref="A709:A718"/>
    <mergeCell ref="B709:B717"/>
    <mergeCell ref="G709:G717"/>
    <mergeCell ref="B718:D718"/>
    <mergeCell ref="A719:A720"/>
    <mergeCell ref="B720:D720"/>
    <mergeCell ref="A684:A699"/>
    <mergeCell ref="B684:B698"/>
    <mergeCell ref="G684:G698"/>
    <mergeCell ref="B699:D699"/>
    <mergeCell ref="A700:A708"/>
    <mergeCell ref="B700:B707"/>
    <mergeCell ref="G700:G707"/>
    <mergeCell ref="B708:D708"/>
    <mergeCell ref="A679:A680"/>
    <mergeCell ref="B680:D680"/>
    <mergeCell ref="A681:A683"/>
    <mergeCell ref="B681:B682"/>
    <mergeCell ref="G681:G682"/>
    <mergeCell ref="B683:D683"/>
    <mergeCell ref="A674:A676"/>
    <mergeCell ref="B674:B675"/>
    <mergeCell ref="G674:G675"/>
    <mergeCell ref="B676:D676"/>
    <mergeCell ref="A677:A678"/>
    <mergeCell ref="B678:D678"/>
    <mergeCell ref="A668:A669"/>
    <mergeCell ref="B669:D669"/>
    <mergeCell ref="A670:A671"/>
    <mergeCell ref="B671:D671"/>
    <mergeCell ref="A672:A673"/>
    <mergeCell ref="B673:D673"/>
    <mergeCell ref="A662:A663"/>
    <mergeCell ref="B663:D663"/>
    <mergeCell ref="A664:A665"/>
    <mergeCell ref="B665:D665"/>
    <mergeCell ref="A666:A667"/>
    <mergeCell ref="B667:D667"/>
    <mergeCell ref="A654:A658"/>
    <mergeCell ref="B654:B657"/>
    <mergeCell ref="G654:G657"/>
    <mergeCell ref="B658:D658"/>
    <mergeCell ref="A659:A661"/>
    <mergeCell ref="B659:B660"/>
    <mergeCell ref="G659:G660"/>
    <mergeCell ref="B661:D661"/>
    <mergeCell ref="A620:A641"/>
    <mergeCell ref="B620:B640"/>
    <mergeCell ref="G620:G640"/>
    <mergeCell ref="B641:D641"/>
    <mergeCell ref="A642:A653"/>
    <mergeCell ref="B642:B652"/>
    <mergeCell ref="G642:G652"/>
    <mergeCell ref="B653:D653"/>
    <mergeCell ref="A588:A613"/>
    <mergeCell ref="B588:B612"/>
    <mergeCell ref="G588:G612"/>
    <mergeCell ref="B613:D613"/>
    <mergeCell ref="A614:A619"/>
    <mergeCell ref="B614:B618"/>
    <mergeCell ref="G614:G618"/>
    <mergeCell ref="B619:D619"/>
    <mergeCell ref="A557:A580"/>
    <mergeCell ref="B557:B579"/>
    <mergeCell ref="G557:G579"/>
    <mergeCell ref="B580:D580"/>
    <mergeCell ref="A581:A587"/>
    <mergeCell ref="B581:B586"/>
    <mergeCell ref="G581:G586"/>
    <mergeCell ref="B587:D587"/>
    <mergeCell ref="A548:A553"/>
    <mergeCell ref="B548:B552"/>
    <mergeCell ref="G548:G552"/>
    <mergeCell ref="B553:D553"/>
    <mergeCell ref="A554:A556"/>
    <mergeCell ref="B554:B555"/>
    <mergeCell ref="G554:G555"/>
    <mergeCell ref="B556:D556"/>
    <mergeCell ref="A537:A539"/>
    <mergeCell ref="B537:B538"/>
    <mergeCell ref="G537:G538"/>
    <mergeCell ref="B539:D539"/>
    <mergeCell ref="A540:A547"/>
    <mergeCell ref="B540:B544"/>
    <mergeCell ref="G540:G544"/>
    <mergeCell ref="B545:B546"/>
    <mergeCell ref="G545:G546"/>
    <mergeCell ref="B547:D547"/>
    <mergeCell ref="A527:A529"/>
    <mergeCell ref="B527:B528"/>
    <mergeCell ref="G527:G528"/>
    <mergeCell ref="B529:D529"/>
    <mergeCell ref="A530:A536"/>
    <mergeCell ref="B530:B535"/>
    <mergeCell ref="G530:G535"/>
    <mergeCell ref="B536:D536"/>
    <mergeCell ref="A507:A514"/>
    <mergeCell ref="B507:B513"/>
    <mergeCell ref="G507:G513"/>
    <mergeCell ref="B514:D514"/>
    <mergeCell ref="A515:A526"/>
    <mergeCell ref="B515:B525"/>
    <mergeCell ref="G515:G525"/>
    <mergeCell ref="B526:D526"/>
    <mergeCell ref="A482:A493"/>
    <mergeCell ref="B482:B492"/>
    <mergeCell ref="G482:G492"/>
    <mergeCell ref="B493:D493"/>
    <mergeCell ref="A494:A506"/>
    <mergeCell ref="B494:B505"/>
    <mergeCell ref="G494:G505"/>
    <mergeCell ref="B506:D506"/>
    <mergeCell ref="A467:A470"/>
    <mergeCell ref="B467:B469"/>
    <mergeCell ref="G467:G469"/>
    <mergeCell ref="B470:D470"/>
    <mergeCell ref="A471:A481"/>
    <mergeCell ref="B471:B480"/>
    <mergeCell ref="G471:G480"/>
    <mergeCell ref="B481:D481"/>
    <mergeCell ref="A453:A457"/>
    <mergeCell ref="B453:B456"/>
    <mergeCell ref="G453:G456"/>
    <mergeCell ref="B457:D457"/>
    <mergeCell ref="A458:A466"/>
    <mergeCell ref="B458:B465"/>
    <mergeCell ref="G458:G465"/>
    <mergeCell ref="B466:D466"/>
    <mergeCell ref="A437:A438"/>
    <mergeCell ref="B438:D438"/>
    <mergeCell ref="A439:A452"/>
    <mergeCell ref="B439:B451"/>
    <mergeCell ref="G439:G451"/>
    <mergeCell ref="B452:D452"/>
    <mergeCell ref="A429:A432"/>
    <mergeCell ref="B429:B431"/>
    <mergeCell ref="G429:G431"/>
    <mergeCell ref="B432:D432"/>
    <mergeCell ref="A433:A436"/>
    <mergeCell ref="B433:B435"/>
    <mergeCell ref="G433:G435"/>
    <mergeCell ref="B436:D436"/>
    <mergeCell ref="A424:A426"/>
    <mergeCell ref="B424:B425"/>
    <mergeCell ref="G424:G425"/>
    <mergeCell ref="B426:D426"/>
    <mergeCell ref="A427:A428"/>
    <mergeCell ref="B428:D428"/>
    <mergeCell ref="A410:A416"/>
    <mergeCell ref="B410:B415"/>
    <mergeCell ref="G410:G415"/>
    <mergeCell ref="B416:D416"/>
    <mergeCell ref="A417:A423"/>
    <mergeCell ref="B417:B422"/>
    <mergeCell ref="G417:G422"/>
    <mergeCell ref="B423:D423"/>
    <mergeCell ref="A399:A402"/>
    <mergeCell ref="B399:B401"/>
    <mergeCell ref="G399:G401"/>
    <mergeCell ref="B402:D402"/>
    <mergeCell ref="A403:A409"/>
    <mergeCell ref="B403:B408"/>
    <mergeCell ref="G403:G408"/>
    <mergeCell ref="B409:D409"/>
    <mergeCell ref="A385:A393"/>
    <mergeCell ref="B385:B392"/>
    <mergeCell ref="G385:G392"/>
    <mergeCell ref="B393:D393"/>
    <mergeCell ref="A394:A398"/>
    <mergeCell ref="B394:B397"/>
    <mergeCell ref="G394:G397"/>
    <mergeCell ref="B398:D398"/>
    <mergeCell ref="A368:A381"/>
    <mergeCell ref="B368:B380"/>
    <mergeCell ref="G368:G380"/>
    <mergeCell ref="B381:D381"/>
    <mergeCell ref="A382:A384"/>
    <mergeCell ref="B382:B383"/>
    <mergeCell ref="G382:G383"/>
    <mergeCell ref="B384:D384"/>
    <mergeCell ref="A345:A362"/>
    <mergeCell ref="B345:B361"/>
    <mergeCell ref="G345:G361"/>
    <mergeCell ref="B362:D362"/>
    <mergeCell ref="A363:A367"/>
    <mergeCell ref="B363:B366"/>
    <mergeCell ref="G363:G366"/>
    <mergeCell ref="B367:D367"/>
    <mergeCell ref="A335:A337"/>
    <mergeCell ref="B335:B336"/>
    <mergeCell ref="G335:G336"/>
    <mergeCell ref="B337:D337"/>
    <mergeCell ref="A338:A344"/>
    <mergeCell ref="B338:B343"/>
    <mergeCell ref="G338:G343"/>
    <mergeCell ref="B344:D344"/>
    <mergeCell ref="A317:A325"/>
    <mergeCell ref="B317:B324"/>
    <mergeCell ref="G317:G324"/>
    <mergeCell ref="B325:D325"/>
    <mergeCell ref="A326:A334"/>
    <mergeCell ref="B326:B333"/>
    <mergeCell ref="G326:G333"/>
    <mergeCell ref="B334:D334"/>
    <mergeCell ref="A304:A308"/>
    <mergeCell ref="B304:B307"/>
    <mergeCell ref="G304:G307"/>
    <mergeCell ref="B308:D308"/>
    <mergeCell ref="A309:A316"/>
    <mergeCell ref="B309:B315"/>
    <mergeCell ref="G309:G315"/>
    <mergeCell ref="B316:D316"/>
    <mergeCell ref="A287:A297"/>
    <mergeCell ref="B287:B296"/>
    <mergeCell ref="G287:G296"/>
    <mergeCell ref="B297:D297"/>
    <mergeCell ref="A298:A303"/>
    <mergeCell ref="B298:B302"/>
    <mergeCell ref="G298:G302"/>
    <mergeCell ref="B303:D303"/>
    <mergeCell ref="A268:A280"/>
    <mergeCell ref="B268:B279"/>
    <mergeCell ref="G268:G279"/>
    <mergeCell ref="B280:D280"/>
    <mergeCell ref="A281:A286"/>
    <mergeCell ref="B281:B285"/>
    <mergeCell ref="G281:G285"/>
    <mergeCell ref="B286:D286"/>
    <mergeCell ref="A259:A267"/>
    <mergeCell ref="B259:B263"/>
    <mergeCell ref="G259:G263"/>
    <mergeCell ref="B264:B266"/>
    <mergeCell ref="G264:G266"/>
    <mergeCell ref="B267:D267"/>
    <mergeCell ref="A243:A250"/>
    <mergeCell ref="B243:B249"/>
    <mergeCell ref="G243:G249"/>
    <mergeCell ref="B250:D250"/>
    <mergeCell ref="A251:A258"/>
    <mergeCell ref="B251:B257"/>
    <mergeCell ref="G251:G257"/>
    <mergeCell ref="B258:D258"/>
    <mergeCell ref="A219:A226"/>
    <mergeCell ref="B219:B225"/>
    <mergeCell ref="G219:G225"/>
    <mergeCell ref="B226:D226"/>
    <mergeCell ref="A227:A242"/>
    <mergeCell ref="B227:B241"/>
    <mergeCell ref="G227:G241"/>
    <mergeCell ref="B242:D242"/>
    <mergeCell ref="A203:A210"/>
    <mergeCell ref="B203:B209"/>
    <mergeCell ref="G203:G209"/>
    <mergeCell ref="B210:D210"/>
    <mergeCell ref="A211:A218"/>
    <mergeCell ref="B211:B217"/>
    <mergeCell ref="G211:G217"/>
    <mergeCell ref="B218:D218"/>
    <mergeCell ref="A191:A197"/>
    <mergeCell ref="B191:B196"/>
    <mergeCell ref="G191:G196"/>
    <mergeCell ref="B197:D197"/>
    <mergeCell ref="A198:A202"/>
    <mergeCell ref="B198:B201"/>
    <mergeCell ref="G198:G201"/>
    <mergeCell ref="B202:D202"/>
    <mergeCell ref="A174:A183"/>
    <mergeCell ref="B174:B182"/>
    <mergeCell ref="G174:G182"/>
    <mergeCell ref="B183:D183"/>
    <mergeCell ref="A184:A190"/>
    <mergeCell ref="B184:B189"/>
    <mergeCell ref="G184:G189"/>
    <mergeCell ref="B190:D190"/>
    <mergeCell ref="A163:A166"/>
    <mergeCell ref="B163:B165"/>
    <mergeCell ref="G163:G165"/>
    <mergeCell ref="B166:D166"/>
    <mergeCell ref="A167:A173"/>
    <mergeCell ref="B167:B172"/>
    <mergeCell ref="G167:G172"/>
    <mergeCell ref="B173:D173"/>
    <mergeCell ref="A107:A125"/>
    <mergeCell ref="B107:B124"/>
    <mergeCell ref="G107:G124"/>
    <mergeCell ref="B125:D125"/>
    <mergeCell ref="A126:A162"/>
    <mergeCell ref="B126:B161"/>
    <mergeCell ref="G126:G161"/>
    <mergeCell ref="B162:D162"/>
    <mergeCell ref="A80:A89"/>
    <mergeCell ref="B80:B88"/>
    <mergeCell ref="G80:G88"/>
    <mergeCell ref="B89:D89"/>
    <mergeCell ref="A90:A106"/>
    <mergeCell ref="B90:B105"/>
    <mergeCell ref="G90:G105"/>
    <mergeCell ref="B106:D106"/>
    <mergeCell ref="A65:A71"/>
    <mergeCell ref="B65:B70"/>
    <mergeCell ref="G65:G70"/>
    <mergeCell ref="B71:D71"/>
    <mergeCell ref="A72:A79"/>
    <mergeCell ref="B72:B78"/>
    <mergeCell ref="G72:G78"/>
    <mergeCell ref="B79:D79"/>
    <mergeCell ref="A33:A42"/>
    <mergeCell ref="B33:B41"/>
    <mergeCell ref="G33:G41"/>
    <mergeCell ref="B42:D42"/>
    <mergeCell ref="A43:A64"/>
    <mergeCell ref="B43:B63"/>
    <mergeCell ref="G43:G63"/>
    <mergeCell ref="B64:D64"/>
    <mergeCell ref="A1:G1"/>
    <mergeCell ref="A3:G3"/>
    <mergeCell ref="A5:G5"/>
    <mergeCell ref="A7:D8"/>
    <mergeCell ref="E7:G8"/>
    <mergeCell ref="A10:A32"/>
    <mergeCell ref="B10:B31"/>
    <mergeCell ref="G10:G31"/>
    <mergeCell ref="B32:D32"/>
  </mergeCells>
  <printOptions horizontalCentered="1" verticalCentered="1"/>
  <pageMargins left="0.59015748031496096" right="0.19645669291338602" top="0.78740157480315009" bottom="0.78740157480315009" header="0.39370078740157505" footer="0.39370078740157505"/>
  <pageSetup paperSize="0" scale="60"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985DF-E1D7-41E6-AA87-8E7F26E471C2}">
  <dimension ref="A1:AMJ643"/>
  <sheetViews>
    <sheetView workbookViewId="0"/>
  </sheetViews>
  <sheetFormatPr defaultRowHeight="12.75"/>
  <cols>
    <col min="1" max="1" width="36.28515625" style="2" customWidth="1"/>
    <col min="2" max="2" width="17" style="2" customWidth="1"/>
    <col min="3" max="3" width="11.42578125" style="2" customWidth="1"/>
    <col min="4" max="4" width="13.42578125" style="2" customWidth="1"/>
    <col min="5" max="5" width="18.28515625" style="42" customWidth="1"/>
    <col min="6" max="1023" width="9.7109375" style="2" customWidth="1"/>
    <col min="1024" max="1024" width="9.140625" style="2" customWidth="1"/>
    <col min="1025" max="1025" width="9.140625" customWidth="1"/>
  </cols>
  <sheetData>
    <row r="1" spans="1:6" ht="12.75" customHeight="1">
      <c r="A1" s="26" t="s">
        <v>112</v>
      </c>
      <c r="B1" s="26"/>
      <c r="C1" s="26"/>
      <c r="D1" s="26"/>
      <c r="E1" s="26"/>
    </row>
    <row r="2" spans="1:6" ht="12.75" customHeight="1">
      <c r="A2" s="43"/>
      <c r="B2" s="43"/>
      <c r="C2" s="43"/>
      <c r="D2" s="43"/>
      <c r="E2" s="43"/>
    </row>
    <row r="3" spans="1:6" ht="12.75" customHeight="1">
      <c r="A3" s="27" t="s">
        <v>1</v>
      </c>
      <c r="B3" s="27"/>
      <c r="C3" s="27"/>
      <c r="D3" s="27"/>
      <c r="E3" s="27"/>
    </row>
    <row r="4" spans="1:6" ht="12.75" customHeight="1">
      <c r="A4" s="43"/>
      <c r="B4" s="43"/>
      <c r="C4" s="43"/>
      <c r="D4" s="43"/>
      <c r="E4" s="43"/>
      <c r="F4" s="36"/>
    </row>
    <row r="5" spans="1:6" ht="12.75" customHeight="1">
      <c r="A5" s="28" t="s">
        <v>2</v>
      </c>
      <c r="B5" s="28"/>
      <c r="C5" s="28"/>
      <c r="D5" s="28"/>
      <c r="E5" s="28"/>
    </row>
    <row r="6" spans="1:6">
      <c r="A6" s="6"/>
      <c r="B6" s="6"/>
      <c r="C6" s="6"/>
      <c r="D6" s="6"/>
      <c r="E6" s="6"/>
    </row>
    <row r="7" spans="1:6" s="37" customFormat="1" ht="12.75" customHeight="1">
      <c r="A7" s="33" t="s">
        <v>3</v>
      </c>
      <c r="B7" s="33"/>
      <c r="C7" s="33"/>
      <c r="D7" s="33"/>
      <c r="E7" s="33" t="s">
        <v>113</v>
      </c>
    </row>
    <row r="8" spans="1:6" s="37" customFormat="1" ht="12.75" customHeight="1">
      <c r="A8" s="33" t="s">
        <v>4</v>
      </c>
      <c r="B8" s="33" t="s">
        <v>5</v>
      </c>
      <c r="C8" s="33" t="s">
        <v>6</v>
      </c>
      <c r="D8" s="33" t="s">
        <v>7</v>
      </c>
      <c r="E8" s="33"/>
    </row>
    <row r="9" spans="1:6" s="37" customFormat="1" ht="12.75" customHeight="1">
      <c r="A9" s="33"/>
      <c r="B9" s="33"/>
      <c r="C9" s="33"/>
      <c r="D9" s="33"/>
      <c r="E9" s="33"/>
    </row>
    <row r="10" spans="1:6" s="37" customFormat="1" ht="15" customHeight="1">
      <c r="A10" s="33"/>
      <c r="B10" s="33"/>
      <c r="C10" s="33"/>
      <c r="D10" s="33"/>
      <c r="E10" s="33"/>
    </row>
    <row r="11" spans="1:6" ht="12.75" customHeight="1">
      <c r="A11" s="44" t="s">
        <v>11</v>
      </c>
      <c r="B11" s="44" t="s">
        <v>12</v>
      </c>
      <c r="C11" s="14" t="s">
        <v>13</v>
      </c>
      <c r="D11" s="14">
        <v>8</v>
      </c>
      <c r="E11" s="38">
        <v>10776.43</v>
      </c>
    </row>
    <row r="12" spans="1:6" ht="12.75" customHeight="1">
      <c r="A12" s="44"/>
      <c r="B12" s="44"/>
      <c r="C12" s="14" t="s">
        <v>14</v>
      </c>
      <c r="D12" s="14">
        <v>5</v>
      </c>
      <c r="E12" s="38">
        <v>10462.56</v>
      </c>
    </row>
    <row r="13" spans="1:6" ht="12.75" customHeight="1">
      <c r="A13" s="44"/>
      <c r="B13" s="44"/>
      <c r="C13" s="14" t="s">
        <v>14</v>
      </c>
      <c r="D13" s="14">
        <v>6</v>
      </c>
      <c r="E13" s="38">
        <v>11442.44</v>
      </c>
    </row>
    <row r="14" spans="1:6" ht="12.75" customHeight="1">
      <c r="A14" s="44"/>
      <c r="B14" s="44"/>
      <c r="C14" s="14" t="s">
        <v>14</v>
      </c>
      <c r="D14" s="14">
        <v>8</v>
      </c>
      <c r="E14" s="38">
        <v>12867.61</v>
      </c>
    </row>
    <row r="15" spans="1:6" ht="12.75" customHeight="1">
      <c r="A15" s="44"/>
      <c r="B15" s="44"/>
      <c r="C15" s="14" t="s">
        <v>14</v>
      </c>
      <c r="D15" s="14">
        <v>9</v>
      </c>
      <c r="E15" s="38">
        <v>13253.65</v>
      </c>
    </row>
    <row r="16" spans="1:6" ht="12.75" customHeight="1">
      <c r="A16" s="44"/>
      <c r="B16" s="44"/>
      <c r="C16" s="14" t="s">
        <v>15</v>
      </c>
      <c r="D16" s="14">
        <v>5</v>
      </c>
      <c r="E16" s="38">
        <v>14060.8</v>
      </c>
    </row>
    <row r="17" spans="1:5" ht="12.75" customHeight="1">
      <c r="A17" s="44"/>
      <c r="B17" s="44"/>
      <c r="C17" s="14" t="s">
        <v>15</v>
      </c>
      <c r="D17" s="14">
        <v>6</v>
      </c>
      <c r="E17" s="38">
        <v>14482.61</v>
      </c>
    </row>
    <row r="18" spans="1:5" ht="12.75" customHeight="1">
      <c r="A18" s="44"/>
      <c r="B18" s="44"/>
      <c r="C18" s="14" t="s">
        <v>16</v>
      </c>
      <c r="D18" s="14">
        <v>2</v>
      </c>
      <c r="E18" s="38">
        <v>15364.6</v>
      </c>
    </row>
    <row r="19" spans="1:5" ht="12.75" customHeight="1">
      <c r="A19" s="44"/>
      <c r="B19" s="44"/>
      <c r="C19" s="14" t="s">
        <v>16</v>
      </c>
      <c r="D19" s="14">
        <v>6</v>
      </c>
      <c r="E19" s="38">
        <v>17293.03</v>
      </c>
    </row>
    <row r="20" spans="1:5" ht="12.75" customHeight="1">
      <c r="A20" s="44"/>
      <c r="B20" s="44"/>
      <c r="C20" s="14" t="s">
        <v>16</v>
      </c>
      <c r="D20" s="14">
        <v>7</v>
      </c>
      <c r="E20" s="38">
        <v>17811.82</v>
      </c>
    </row>
    <row r="21" spans="1:5" ht="12.75" customHeight="1">
      <c r="A21" s="44"/>
      <c r="B21" s="44"/>
      <c r="C21" s="14" t="s">
        <v>16</v>
      </c>
      <c r="D21" s="14">
        <v>10</v>
      </c>
      <c r="E21" s="38">
        <v>19463.43</v>
      </c>
    </row>
    <row r="22" spans="1:5" ht="12.75" customHeight="1">
      <c r="A22" s="44"/>
      <c r="B22" s="44"/>
      <c r="C22" s="14" t="s">
        <v>17</v>
      </c>
      <c r="D22" s="14">
        <v>1</v>
      </c>
      <c r="E22" s="38">
        <v>17811.82</v>
      </c>
    </row>
    <row r="23" spans="1:5" ht="12.75" customHeight="1">
      <c r="A23" s="44"/>
      <c r="B23" s="44"/>
      <c r="C23" s="14" t="s">
        <v>17</v>
      </c>
      <c r="D23" s="14">
        <v>7</v>
      </c>
      <c r="E23" s="38">
        <v>21268.25</v>
      </c>
    </row>
    <row r="24" spans="1:5" ht="12.75" customHeight="1">
      <c r="A24" s="44"/>
      <c r="B24" s="44"/>
      <c r="C24" s="14" t="s">
        <v>17</v>
      </c>
      <c r="D24" s="14">
        <v>10</v>
      </c>
      <c r="E24" s="38">
        <v>23240.37</v>
      </c>
    </row>
    <row r="25" spans="1:5" ht="12.75" customHeight="1">
      <c r="A25" s="44"/>
      <c r="B25" s="44"/>
      <c r="C25" s="14" t="s">
        <v>18</v>
      </c>
      <c r="D25" s="14">
        <v>1</v>
      </c>
      <c r="E25" s="38">
        <v>21268.25</v>
      </c>
    </row>
    <row r="26" spans="1:5" ht="12.75" customHeight="1">
      <c r="A26" s="44"/>
      <c r="B26" s="44"/>
      <c r="C26" s="14" t="s">
        <v>18</v>
      </c>
      <c r="D26" s="14">
        <v>4</v>
      </c>
      <c r="E26" s="38">
        <v>23240.37</v>
      </c>
    </row>
    <row r="27" spans="1:5" ht="12.75" customHeight="1">
      <c r="A27" s="44"/>
      <c r="B27" s="44"/>
      <c r="C27" s="14" t="s">
        <v>18</v>
      </c>
      <c r="D27" s="14">
        <v>7</v>
      </c>
      <c r="E27" s="38">
        <v>25395.39</v>
      </c>
    </row>
    <row r="28" spans="1:5" ht="12.75" customHeight="1">
      <c r="A28" s="44"/>
      <c r="B28" s="44"/>
      <c r="C28" s="14" t="s">
        <v>18</v>
      </c>
      <c r="D28" s="14">
        <v>10</v>
      </c>
      <c r="E28" s="38">
        <v>27750.23</v>
      </c>
    </row>
    <row r="29" spans="1:5" ht="12.75" customHeight="1">
      <c r="A29" s="44"/>
      <c r="B29" s="44"/>
      <c r="C29" s="14" t="s">
        <v>19</v>
      </c>
      <c r="D29" s="14">
        <v>1</v>
      </c>
      <c r="E29" s="38">
        <v>25395.39</v>
      </c>
    </row>
    <row r="30" spans="1:5" ht="12.75" customHeight="1">
      <c r="A30" s="44"/>
      <c r="B30" s="44"/>
      <c r="C30" s="14" t="s">
        <v>19</v>
      </c>
      <c r="D30" s="14">
        <v>4</v>
      </c>
      <c r="E30" s="38">
        <v>27750.23</v>
      </c>
    </row>
    <row r="31" spans="1:5" ht="12.75" customHeight="1">
      <c r="A31" s="44"/>
      <c r="B31" s="44"/>
      <c r="C31" s="14" t="s">
        <v>19</v>
      </c>
      <c r="D31" s="14">
        <v>7</v>
      </c>
      <c r="E31" s="38">
        <v>30323.38</v>
      </c>
    </row>
    <row r="32" spans="1:5" ht="12.75" customHeight="1">
      <c r="A32" s="44"/>
      <c r="B32" s="44"/>
      <c r="C32" s="14" t="s">
        <v>19</v>
      </c>
      <c r="D32" s="14">
        <v>10</v>
      </c>
      <c r="E32" s="38">
        <v>33135.15</v>
      </c>
    </row>
    <row r="33" spans="1:5" ht="12.75" customHeight="1">
      <c r="A33" s="44" t="s">
        <v>20</v>
      </c>
      <c r="B33" s="44" t="s">
        <v>12</v>
      </c>
      <c r="C33" s="14" t="s">
        <v>13</v>
      </c>
      <c r="D33" s="14">
        <v>8</v>
      </c>
      <c r="E33" s="38">
        <v>10776.43</v>
      </c>
    </row>
    <row r="34" spans="1:5" ht="12.75" customHeight="1">
      <c r="A34" s="44"/>
      <c r="B34" s="44"/>
      <c r="C34" s="14" t="s">
        <v>14</v>
      </c>
      <c r="D34" s="14">
        <v>5</v>
      </c>
      <c r="E34" s="38">
        <v>10462.56</v>
      </c>
    </row>
    <row r="35" spans="1:5" ht="12.75" customHeight="1">
      <c r="A35" s="44"/>
      <c r="B35" s="44"/>
      <c r="C35" s="14" t="s">
        <v>14</v>
      </c>
      <c r="D35" s="14">
        <v>10</v>
      </c>
      <c r="E35" s="38">
        <v>13651.25</v>
      </c>
    </row>
    <row r="36" spans="1:5" ht="12.75" customHeight="1">
      <c r="A36" s="44"/>
      <c r="B36" s="44"/>
      <c r="C36" s="14" t="s">
        <v>15</v>
      </c>
      <c r="D36" s="14">
        <v>6</v>
      </c>
      <c r="E36" s="38">
        <v>14482.61</v>
      </c>
    </row>
    <row r="37" spans="1:5" ht="12.75" customHeight="1">
      <c r="A37" s="44"/>
      <c r="B37" s="44"/>
      <c r="C37" s="14" t="s">
        <v>15</v>
      </c>
      <c r="D37" s="14">
        <v>7</v>
      </c>
      <c r="E37" s="38">
        <v>14917.12</v>
      </c>
    </row>
    <row r="38" spans="1:5" ht="12.75" customHeight="1">
      <c r="A38" s="44"/>
      <c r="B38" s="44"/>
      <c r="C38" s="14" t="s">
        <v>15</v>
      </c>
      <c r="D38" s="14">
        <v>10</v>
      </c>
      <c r="E38" s="38">
        <v>16300.31</v>
      </c>
    </row>
    <row r="39" spans="1:5" ht="12.75" customHeight="1">
      <c r="A39" s="44"/>
      <c r="B39" s="44"/>
      <c r="C39" s="14" t="s">
        <v>16</v>
      </c>
      <c r="D39" s="14">
        <v>2</v>
      </c>
      <c r="E39" s="38">
        <v>15364.6</v>
      </c>
    </row>
    <row r="40" spans="1:5" ht="12.75" customHeight="1">
      <c r="A40" s="44"/>
      <c r="B40" s="44"/>
      <c r="C40" s="14" t="s">
        <v>16</v>
      </c>
      <c r="D40" s="14">
        <v>7</v>
      </c>
      <c r="E40" s="38">
        <v>17811.82</v>
      </c>
    </row>
    <row r="41" spans="1:5" ht="12.75" customHeight="1">
      <c r="A41" s="44"/>
      <c r="B41" s="44"/>
      <c r="C41" s="14" t="s">
        <v>16</v>
      </c>
      <c r="D41" s="14">
        <v>10</v>
      </c>
      <c r="E41" s="38">
        <v>19463.43</v>
      </c>
    </row>
    <row r="42" spans="1:5" ht="12.75" customHeight="1">
      <c r="A42" s="44" t="s">
        <v>22</v>
      </c>
      <c r="B42" s="44" t="s">
        <v>12</v>
      </c>
      <c r="C42" s="14" t="s">
        <v>14</v>
      </c>
      <c r="D42" s="14">
        <v>6</v>
      </c>
      <c r="E42" s="38">
        <v>11442.44</v>
      </c>
    </row>
    <row r="43" spans="1:5" ht="12.75" customHeight="1">
      <c r="A43" s="44"/>
      <c r="B43" s="44"/>
      <c r="C43" s="14" t="s">
        <v>15</v>
      </c>
      <c r="D43" s="14">
        <v>6</v>
      </c>
      <c r="E43" s="38">
        <v>14482.61</v>
      </c>
    </row>
    <row r="44" spans="1:5" ht="12.75" customHeight="1">
      <c r="A44" s="44"/>
      <c r="B44" s="44"/>
      <c r="C44" s="14" t="s">
        <v>16</v>
      </c>
      <c r="D44" s="14">
        <v>3</v>
      </c>
      <c r="E44" s="38">
        <v>15825.55</v>
      </c>
    </row>
    <row r="45" spans="1:5" ht="12.75" customHeight="1">
      <c r="A45" s="44"/>
      <c r="B45" s="44"/>
      <c r="C45" s="14" t="s">
        <v>16</v>
      </c>
      <c r="D45" s="14">
        <v>6</v>
      </c>
      <c r="E45" s="38">
        <v>17293.03</v>
      </c>
    </row>
    <row r="46" spans="1:5" ht="12.75" customHeight="1">
      <c r="A46" s="44"/>
      <c r="B46" s="44"/>
      <c r="C46" s="14" t="s">
        <v>16</v>
      </c>
      <c r="D46" s="14">
        <v>7</v>
      </c>
      <c r="E46" s="38">
        <v>17811.82</v>
      </c>
    </row>
    <row r="47" spans="1:5" ht="12.75" customHeight="1">
      <c r="A47" s="44"/>
      <c r="B47" s="44"/>
      <c r="C47" s="14" t="s">
        <v>16</v>
      </c>
      <c r="D47" s="14">
        <v>10</v>
      </c>
      <c r="E47" s="38">
        <v>19463.43</v>
      </c>
    </row>
    <row r="48" spans="1:5" ht="12.75" customHeight="1">
      <c r="A48" s="44"/>
      <c r="B48" s="44"/>
      <c r="C48" s="14" t="s">
        <v>17</v>
      </c>
      <c r="D48" s="14">
        <v>1</v>
      </c>
      <c r="E48" s="38">
        <v>17811.82</v>
      </c>
    </row>
    <row r="49" spans="1:5" ht="12.75" customHeight="1">
      <c r="A49" s="44"/>
      <c r="B49" s="44"/>
      <c r="C49" s="14" t="s">
        <v>17</v>
      </c>
      <c r="D49" s="14">
        <v>4</v>
      </c>
      <c r="E49" s="38">
        <v>19463.43</v>
      </c>
    </row>
    <row r="50" spans="1:5" ht="12.75" customHeight="1">
      <c r="A50" s="44"/>
      <c r="B50" s="44"/>
      <c r="C50" s="14" t="s">
        <v>17</v>
      </c>
      <c r="D50" s="14">
        <v>7</v>
      </c>
      <c r="E50" s="38">
        <v>21268.25</v>
      </c>
    </row>
    <row r="51" spans="1:5" ht="12.75" customHeight="1">
      <c r="A51" s="44"/>
      <c r="B51" s="44"/>
      <c r="C51" s="14" t="s">
        <v>17</v>
      </c>
      <c r="D51" s="14">
        <v>10</v>
      </c>
      <c r="E51" s="38">
        <v>23240.37</v>
      </c>
    </row>
    <row r="52" spans="1:5" ht="12.75" customHeight="1">
      <c r="A52" s="44"/>
      <c r="B52" s="44"/>
      <c r="C52" s="14" t="s">
        <v>18</v>
      </c>
      <c r="D52" s="14">
        <v>1</v>
      </c>
      <c r="E52" s="38">
        <v>21268.25</v>
      </c>
    </row>
    <row r="53" spans="1:5" ht="12.75" customHeight="1">
      <c r="A53" s="44"/>
      <c r="B53" s="44"/>
      <c r="C53" s="14" t="s">
        <v>18</v>
      </c>
      <c r="D53" s="14">
        <v>4</v>
      </c>
      <c r="E53" s="38">
        <v>23240.37</v>
      </c>
    </row>
    <row r="54" spans="1:5" ht="12.75" customHeight="1">
      <c r="A54" s="44"/>
      <c r="B54" s="44"/>
      <c r="C54" s="14" t="s">
        <v>18</v>
      </c>
      <c r="D54" s="14">
        <v>6</v>
      </c>
      <c r="E54" s="38">
        <v>24655.68</v>
      </c>
    </row>
    <row r="55" spans="1:5" ht="12.75" customHeight="1">
      <c r="A55" s="44"/>
      <c r="B55" s="44"/>
      <c r="C55" s="14" t="s">
        <v>18</v>
      </c>
      <c r="D55" s="14">
        <v>7</v>
      </c>
      <c r="E55" s="38">
        <v>25395.39</v>
      </c>
    </row>
    <row r="56" spans="1:5" ht="12.75" customHeight="1">
      <c r="A56" s="44"/>
      <c r="B56" s="44"/>
      <c r="C56" s="14" t="s">
        <v>18</v>
      </c>
      <c r="D56" s="14">
        <v>9</v>
      </c>
      <c r="E56" s="38">
        <v>26941.95</v>
      </c>
    </row>
    <row r="57" spans="1:5" ht="12.75" customHeight="1">
      <c r="A57" s="44"/>
      <c r="B57" s="44"/>
      <c r="C57" s="14" t="s">
        <v>19</v>
      </c>
      <c r="D57" s="14">
        <v>1</v>
      </c>
      <c r="E57" s="38">
        <v>25395.39</v>
      </c>
    </row>
    <row r="58" spans="1:5" ht="12.75" customHeight="1">
      <c r="A58" s="44"/>
      <c r="B58" s="44"/>
      <c r="C58" s="14" t="s">
        <v>19</v>
      </c>
      <c r="D58" s="14">
        <v>4</v>
      </c>
      <c r="E58" s="38">
        <v>27750.23</v>
      </c>
    </row>
    <row r="59" spans="1:5" ht="12.75" customHeight="1">
      <c r="A59" s="44"/>
      <c r="B59" s="44"/>
      <c r="C59" s="14" t="s">
        <v>19</v>
      </c>
      <c r="D59" s="14">
        <v>7</v>
      </c>
      <c r="E59" s="38">
        <v>30323.38</v>
      </c>
    </row>
    <row r="60" spans="1:5" ht="12.75" customHeight="1">
      <c r="A60" s="44"/>
      <c r="B60" s="44"/>
      <c r="C60" s="14" t="s">
        <v>19</v>
      </c>
      <c r="D60" s="14">
        <v>9</v>
      </c>
      <c r="E60" s="38">
        <v>32170.1</v>
      </c>
    </row>
    <row r="61" spans="1:5" ht="12.75" customHeight="1">
      <c r="A61" s="44"/>
      <c r="B61" s="44"/>
      <c r="C61" s="14" t="s">
        <v>19</v>
      </c>
      <c r="D61" s="14">
        <v>10</v>
      </c>
      <c r="E61" s="38">
        <v>33135.15</v>
      </c>
    </row>
    <row r="62" spans="1:5" ht="12.75" customHeight="1">
      <c r="A62" s="44" t="s">
        <v>23</v>
      </c>
      <c r="B62" s="44" t="s">
        <v>24</v>
      </c>
      <c r="C62" s="14" t="s">
        <v>16</v>
      </c>
      <c r="D62" s="14">
        <v>7</v>
      </c>
      <c r="E62" s="38">
        <v>17811.82</v>
      </c>
    </row>
    <row r="63" spans="1:5" ht="12.75" customHeight="1">
      <c r="A63" s="44"/>
      <c r="B63" s="44"/>
      <c r="C63" s="14" t="s">
        <v>17</v>
      </c>
      <c r="D63" s="14">
        <v>1</v>
      </c>
      <c r="E63" s="38">
        <v>17811.82</v>
      </c>
    </row>
    <row r="64" spans="1:5" ht="12.75" customHeight="1">
      <c r="A64" s="44"/>
      <c r="B64" s="44"/>
      <c r="C64" s="14" t="s">
        <v>18</v>
      </c>
      <c r="D64" s="14">
        <v>1</v>
      </c>
      <c r="E64" s="38">
        <v>21268.25</v>
      </c>
    </row>
    <row r="65" spans="1:5" ht="12.75" customHeight="1">
      <c r="A65" s="44"/>
      <c r="B65" s="44"/>
      <c r="C65" s="14" t="s">
        <v>19</v>
      </c>
      <c r="D65" s="14">
        <v>1</v>
      </c>
      <c r="E65" s="38">
        <v>25395.39</v>
      </c>
    </row>
    <row r="66" spans="1:5" ht="12.75" customHeight="1">
      <c r="A66" s="44"/>
      <c r="B66" s="44"/>
      <c r="C66" s="14" t="s">
        <v>19</v>
      </c>
      <c r="D66" s="14">
        <v>2</v>
      </c>
      <c r="E66" s="38">
        <v>24676.61</v>
      </c>
    </row>
    <row r="67" spans="1:5" ht="12.75" customHeight="1">
      <c r="A67" s="44"/>
      <c r="B67" s="44"/>
      <c r="C67" s="14" t="s">
        <v>19</v>
      </c>
      <c r="D67" s="14">
        <v>10</v>
      </c>
      <c r="E67" s="38">
        <v>33135.15</v>
      </c>
    </row>
    <row r="68" spans="1:5" ht="12.75" customHeight="1">
      <c r="A68" s="44" t="s">
        <v>25</v>
      </c>
      <c r="B68" s="44" t="s">
        <v>12</v>
      </c>
      <c r="C68" s="14" t="s">
        <v>13</v>
      </c>
      <c r="D68" s="14">
        <v>8</v>
      </c>
      <c r="E68" s="38">
        <v>10776.43</v>
      </c>
    </row>
    <row r="69" spans="1:5" ht="12.75" customHeight="1">
      <c r="A69" s="44"/>
      <c r="B69" s="44"/>
      <c r="C69" s="14" t="s">
        <v>14</v>
      </c>
      <c r="D69" s="14">
        <v>6</v>
      </c>
      <c r="E69" s="38">
        <v>11442.44</v>
      </c>
    </row>
    <row r="70" spans="1:5" ht="12.75" customHeight="1">
      <c r="A70" s="44"/>
      <c r="B70" s="44"/>
      <c r="C70" s="14" t="s">
        <v>15</v>
      </c>
      <c r="D70" s="14">
        <v>6</v>
      </c>
      <c r="E70" s="38">
        <v>14482.61</v>
      </c>
    </row>
    <row r="71" spans="1:5" ht="12.75" customHeight="1">
      <c r="A71" s="44"/>
      <c r="B71" s="44"/>
      <c r="C71" s="14" t="s">
        <v>15</v>
      </c>
      <c r="D71" s="14">
        <v>8</v>
      </c>
      <c r="E71" s="38">
        <v>15364.6</v>
      </c>
    </row>
    <row r="72" spans="1:5" ht="12.75" customHeight="1">
      <c r="A72" s="44"/>
      <c r="B72" s="44"/>
      <c r="C72" s="14" t="s">
        <v>15</v>
      </c>
      <c r="D72" s="14">
        <v>9</v>
      </c>
      <c r="E72" s="38">
        <v>15825.55</v>
      </c>
    </row>
    <row r="73" spans="1:5" ht="12.75" customHeight="1">
      <c r="A73" s="44"/>
      <c r="B73" s="44"/>
      <c r="C73" s="14" t="s">
        <v>15</v>
      </c>
      <c r="D73" s="14">
        <v>10</v>
      </c>
      <c r="E73" s="38">
        <v>16300.31</v>
      </c>
    </row>
    <row r="74" spans="1:5" ht="12.75" customHeight="1">
      <c r="A74" s="44" t="s">
        <v>26</v>
      </c>
      <c r="B74" s="44" t="s">
        <v>12</v>
      </c>
      <c r="C74" s="14" t="s">
        <v>13</v>
      </c>
      <c r="D74" s="14">
        <v>8</v>
      </c>
      <c r="E74" s="38">
        <v>10776.43</v>
      </c>
    </row>
    <row r="75" spans="1:5" ht="12.75" customHeight="1">
      <c r="A75" s="44"/>
      <c r="B75" s="44"/>
      <c r="C75" s="14" t="s">
        <v>14</v>
      </c>
      <c r="D75" s="14">
        <v>5</v>
      </c>
      <c r="E75" s="38">
        <v>10462.56</v>
      </c>
    </row>
    <row r="76" spans="1:5" ht="12.75" customHeight="1">
      <c r="A76" s="44"/>
      <c r="B76" s="44"/>
      <c r="C76" s="14" t="s">
        <v>14</v>
      </c>
      <c r="D76" s="14">
        <v>6</v>
      </c>
      <c r="E76" s="38">
        <v>11442.44</v>
      </c>
    </row>
    <row r="77" spans="1:5" ht="12.75" customHeight="1">
      <c r="A77" s="44"/>
      <c r="B77" s="44"/>
      <c r="C77" s="14" t="s">
        <v>15</v>
      </c>
      <c r="D77" s="14">
        <v>6</v>
      </c>
      <c r="E77" s="38">
        <v>14482.61</v>
      </c>
    </row>
    <row r="78" spans="1:5" ht="12.75" customHeight="1">
      <c r="A78" s="44"/>
      <c r="B78" s="44"/>
      <c r="C78" s="14" t="s">
        <v>15</v>
      </c>
      <c r="D78" s="14">
        <v>9</v>
      </c>
      <c r="E78" s="38">
        <v>15825.55</v>
      </c>
    </row>
    <row r="79" spans="1:5" ht="12.75" customHeight="1">
      <c r="A79" s="44"/>
      <c r="B79" s="44"/>
      <c r="C79" s="14" t="s">
        <v>15</v>
      </c>
      <c r="D79" s="14">
        <v>10</v>
      </c>
      <c r="E79" s="38">
        <v>16300.31</v>
      </c>
    </row>
    <row r="80" spans="1:5" ht="12.75" customHeight="1">
      <c r="A80" s="44"/>
      <c r="B80" s="44"/>
      <c r="C80" s="14" t="s">
        <v>16</v>
      </c>
      <c r="D80" s="14">
        <v>7</v>
      </c>
      <c r="E80" s="38">
        <v>17811.82</v>
      </c>
    </row>
    <row r="81" spans="1:5" ht="12.75" customHeight="1">
      <c r="A81" s="44"/>
      <c r="B81" s="44"/>
      <c r="C81" s="14" t="s">
        <v>16</v>
      </c>
      <c r="D81" s="14">
        <v>10</v>
      </c>
      <c r="E81" s="38">
        <v>19463.43</v>
      </c>
    </row>
    <row r="82" spans="1:5" ht="12.75" customHeight="1">
      <c r="A82" s="44" t="s">
        <v>27</v>
      </c>
      <c r="B82" s="44" t="s">
        <v>12</v>
      </c>
      <c r="C82" s="14" t="s">
        <v>15</v>
      </c>
      <c r="D82" s="14">
        <v>6</v>
      </c>
      <c r="E82" s="38">
        <v>14482.61</v>
      </c>
    </row>
    <row r="83" spans="1:5" ht="12.75" customHeight="1">
      <c r="A83" s="44"/>
      <c r="B83" s="44"/>
      <c r="C83" s="14" t="s">
        <v>15</v>
      </c>
      <c r="D83" s="14">
        <v>9</v>
      </c>
      <c r="E83" s="38">
        <v>15825.55</v>
      </c>
    </row>
    <row r="84" spans="1:5" ht="12.75" customHeight="1">
      <c r="A84" s="44"/>
      <c r="B84" s="44"/>
      <c r="C84" s="14" t="s">
        <v>16</v>
      </c>
      <c r="D84" s="14">
        <v>6</v>
      </c>
      <c r="E84" s="38">
        <v>17293.03</v>
      </c>
    </row>
    <row r="85" spans="1:5" ht="12.75" customHeight="1">
      <c r="A85" s="44"/>
      <c r="B85" s="44"/>
      <c r="C85" s="14" t="s">
        <v>16</v>
      </c>
      <c r="D85" s="14">
        <v>7</v>
      </c>
      <c r="E85" s="38">
        <v>17811.82</v>
      </c>
    </row>
    <row r="86" spans="1:5" ht="12.75" customHeight="1">
      <c r="A86" s="44"/>
      <c r="B86" s="44"/>
      <c r="C86" s="14" t="s">
        <v>16</v>
      </c>
      <c r="D86" s="14">
        <v>10</v>
      </c>
      <c r="E86" s="38">
        <v>19463.43</v>
      </c>
    </row>
    <row r="87" spans="1:5" ht="12.75" customHeight="1">
      <c r="A87" s="44"/>
      <c r="B87" s="44"/>
      <c r="C87" s="14" t="s">
        <v>17</v>
      </c>
      <c r="D87" s="14">
        <v>1</v>
      </c>
      <c r="E87" s="38">
        <v>17811.82</v>
      </c>
    </row>
    <row r="88" spans="1:5" ht="12.75" customHeight="1">
      <c r="A88" s="44"/>
      <c r="B88" s="44"/>
      <c r="C88" s="14" t="s">
        <v>17</v>
      </c>
      <c r="D88" s="14">
        <v>5</v>
      </c>
      <c r="E88" s="38">
        <v>20047.37</v>
      </c>
    </row>
    <row r="89" spans="1:5" ht="12.75" customHeight="1">
      <c r="A89" s="44"/>
      <c r="B89" s="44"/>
      <c r="C89" s="14" t="s">
        <v>17</v>
      </c>
      <c r="D89" s="14">
        <v>6</v>
      </c>
      <c r="E89" s="38">
        <v>20648.78</v>
      </c>
    </row>
    <row r="90" spans="1:5" ht="12.75" customHeight="1">
      <c r="A90" s="44"/>
      <c r="B90" s="44"/>
      <c r="C90" s="14" t="s">
        <v>17</v>
      </c>
      <c r="D90" s="14">
        <v>7</v>
      </c>
      <c r="E90" s="38">
        <v>21268.25</v>
      </c>
    </row>
    <row r="91" spans="1:5" ht="12.75" customHeight="1">
      <c r="A91" s="44"/>
      <c r="B91" s="44"/>
      <c r="C91" s="14" t="s">
        <v>17</v>
      </c>
      <c r="D91" s="14">
        <v>8</v>
      </c>
      <c r="E91" s="38">
        <v>21906.29</v>
      </c>
    </row>
    <row r="92" spans="1:5" ht="12.75" customHeight="1">
      <c r="A92" s="44"/>
      <c r="B92" s="44"/>
      <c r="C92" s="14" t="s">
        <v>18</v>
      </c>
      <c r="D92" s="14">
        <v>1</v>
      </c>
      <c r="E92" s="38">
        <v>21268.25</v>
      </c>
    </row>
    <row r="93" spans="1:5" ht="12.75" customHeight="1">
      <c r="A93" s="44"/>
      <c r="B93" s="44"/>
      <c r="C93" s="14" t="s">
        <v>18</v>
      </c>
      <c r="D93" s="14">
        <v>4</v>
      </c>
      <c r="E93" s="38">
        <v>23240.37</v>
      </c>
    </row>
    <row r="94" spans="1:5" ht="12.75" customHeight="1">
      <c r="A94" s="44"/>
      <c r="B94" s="44"/>
      <c r="C94" s="14" t="s">
        <v>18</v>
      </c>
      <c r="D94" s="14">
        <v>5</v>
      </c>
      <c r="E94" s="38">
        <v>23937.57</v>
      </c>
    </row>
    <row r="95" spans="1:5" ht="12.75" customHeight="1">
      <c r="A95" s="44"/>
      <c r="B95" s="44"/>
      <c r="C95" s="14" t="s">
        <v>18</v>
      </c>
      <c r="D95" s="14">
        <v>8</v>
      </c>
      <c r="E95" s="38">
        <v>26157.200000000001</v>
      </c>
    </row>
    <row r="96" spans="1:5" ht="12.75" customHeight="1">
      <c r="A96" s="44"/>
      <c r="B96" s="44"/>
      <c r="C96" s="14" t="s">
        <v>19</v>
      </c>
      <c r="D96" s="14">
        <v>1</v>
      </c>
      <c r="E96" s="38">
        <v>25395.39</v>
      </c>
    </row>
    <row r="97" spans="1:5" ht="12.75" customHeight="1">
      <c r="A97" s="44"/>
      <c r="B97" s="44"/>
      <c r="C97" s="14" t="s">
        <v>19</v>
      </c>
      <c r="D97" s="14">
        <v>8</v>
      </c>
      <c r="E97" s="38">
        <v>31233.09</v>
      </c>
    </row>
    <row r="98" spans="1:5" ht="12.75" customHeight="1">
      <c r="A98" s="44" t="s">
        <v>28</v>
      </c>
      <c r="B98" s="44" t="s">
        <v>12</v>
      </c>
      <c r="C98" s="14" t="s">
        <v>13</v>
      </c>
      <c r="D98" s="14">
        <v>8</v>
      </c>
      <c r="E98" s="38">
        <v>10776.43</v>
      </c>
    </row>
    <row r="99" spans="1:5" ht="12.75" customHeight="1">
      <c r="A99" s="44"/>
      <c r="B99" s="44"/>
      <c r="C99" s="14" t="s">
        <v>13</v>
      </c>
      <c r="D99" s="14">
        <v>10</v>
      </c>
      <c r="E99" s="38">
        <v>11432.69</v>
      </c>
    </row>
    <row r="100" spans="1:5" ht="12.75" customHeight="1">
      <c r="A100" s="44"/>
      <c r="B100" s="44"/>
      <c r="C100" s="14" t="s">
        <v>14</v>
      </c>
      <c r="D100" s="14">
        <v>5</v>
      </c>
      <c r="E100" s="38">
        <v>10462.56</v>
      </c>
    </row>
    <row r="101" spans="1:5" ht="12.75" customHeight="1">
      <c r="A101" s="44"/>
      <c r="B101" s="44"/>
      <c r="C101" s="14" t="s">
        <v>14</v>
      </c>
      <c r="D101" s="14">
        <v>6</v>
      </c>
      <c r="E101" s="38">
        <v>11442.44</v>
      </c>
    </row>
    <row r="102" spans="1:5" ht="12.75" customHeight="1">
      <c r="A102" s="44"/>
      <c r="B102" s="44"/>
      <c r="C102" s="14" t="s">
        <v>14</v>
      </c>
      <c r="D102" s="14">
        <v>7</v>
      </c>
      <c r="E102" s="38">
        <v>11785.71</v>
      </c>
    </row>
    <row r="103" spans="1:5" ht="12.75" customHeight="1">
      <c r="A103" s="44"/>
      <c r="B103" s="44"/>
      <c r="C103" s="14" t="s">
        <v>14</v>
      </c>
      <c r="D103" s="14">
        <v>8</v>
      </c>
      <c r="E103" s="38">
        <v>12867.61</v>
      </c>
    </row>
    <row r="104" spans="1:5" ht="12.75" customHeight="1">
      <c r="A104" s="44"/>
      <c r="B104" s="44"/>
      <c r="C104" s="14" t="s">
        <v>15</v>
      </c>
      <c r="D104" s="14">
        <v>6</v>
      </c>
      <c r="E104" s="38">
        <v>14482.61</v>
      </c>
    </row>
    <row r="105" spans="1:5" ht="12.75" customHeight="1">
      <c r="A105" s="44"/>
      <c r="B105" s="44"/>
      <c r="C105" s="14" t="s">
        <v>16</v>
      </c>
      <c r="D105" s="14">
        <v>1</v>
      </c>
      <c r="E105" s="38">
        <v>14917.12</v>
      </c>
    </row>
    <row r="106" spans="1:5" ht="12.75" customHeight="1">
      <c r="A106" s="44"/>
      <c r="B106" s="44"/>
      <c r="C106" s="14" t="s">
        <v>16</v>
      </c>
      <c r="D106" s="14">
        <v>2</v>
      </c>
      <c r="E106" s="38">
        <v>15364.6</v>
      </c>
    </row>
    <row r="107" spans="1:5" ht="12.75" customHeight="1">
      <c r="A107" s="44"/>
      <c r="B107" s="44"/>
      <c r="C107" s="14" t="s">
        <v>16</v>
      </c>
      <c r="D107" s="14">
        <v>7</v>
      </c>
      <c r="E107" s="38">
        <v>17811.82</v>
      </c>
    </row>
    <row r="108" spans="1:5" ht="12.75" customHeight="1">
      <c r="A108" s="44"/>
      <c r="B108" s="44"/>
      <c r="C108" s="14" t="s">
        <v>17</v>
      </c>
      <c r="D108" s="14">
        <v>1</v>
      </c>
      <c r="E108" s="38">
        <v>17811.82</v>
      </c>
    </row>
    <row r="109" spans="1:5" ht="12.75" customHeight="1">
      <c r="A109" s="44"/>
      <c r="B109" s="44"/>
      <c r="C109" s="14" t="s">
        <v>18</v>
      </c>
      <c r="D109" s="14">
        <v>1</v>
      </c>
      <c r="E109" s="38">
        <v>21268.25</v>
      </c>
    </row>
    <row r="110" spans="1:5" ht="12.75" customHeight="1">
      <c r="A110" s="44"/>
      <c r="B110" s="44"/>
      <c r="C110" s="14" t="s">
        <v>18</v>
      </c>
      <c r="D110" s="14">
        <v>10</v>
      </c>
      <c r="E110" s="38">
        <v>27750.23</v>
      </c>
    </row>
    <row r="111" spans="1:5" ht="12.75" customHeight="1">
      <c r="A111" s="44"/>
      <c r="B111" s="44"/>
      <c r="C111" s="14" t="s">
        <v>19</v>
      </c>
      <c r="D111" s="14">
        <v>1</v>
      </c>
      <c r="E111" s="38">
        <v>25395.39</v>
      </c>
    </row>
    <row r="112" spans="1:5" ht="12.75" customHeight="1">
      <c r="A112" s="44"/>
      <c r="B112" s="44"/>
      <c r="C112" s="14" t="s">
        <v>19</v>
      </c>
      <c r="D112" s="14">
        <v>4</v>
      </c>
      <c r="E112" s="38">
        <v>27750.23</v>
      </c>
    </row>
    <row r="113" spans="1:5" ht="12.75" customHeight="1">
      <c r="A113" s="44"/>
      <c r="B113" s="44"/>
      <c r="C113" s="14" t="s">
        <v>19</v>
      </c>
      <c r="D113" s="14">
        <v>7</v>
      </c>
      <c r="E113" s="38">
        <v>30323.38</v>
      </c>
    </row>
    <row r="114" spans="1:5" ht="12.75" customHeight="1">
      <c r="A114" s="44"/>
      <c r="B114" s="44"/>
      <c r="C114" s="14" t="s">
        <v>19</v>
      </c>
      <c r="D114" s="14">
        <v>8</v>
      </c>
      <c r="E114" s="38">
        <v>31233.09</v>
      </c>
    </row>
    <row r="115" spans="1:5" ht="12.75" customHeight="1">
      <c r="A115" s="44"/>
      <c r="B115" s="44"/>
      <c r="C115" s="14" t="s">
        <v>19</v>
      </c>
      <c r="D115" s="14">
        <v>10</v>
      </c>
      <c r="E115" s="38">
        <v>33135.15</v>
      </c>
    </row>
    <row r="116" spans="1:5" ht="12.75" customHeight="1">
      <c r="A116" s="44" t="s">
        <v>29</v>
      </c>
      <c r="B116" s="44" t="s">
        <v>12</v>
      </c>
      <c r="C116" s="14" t="s">
        <v>14</v>
      </c>
      <c r="D116" s="14">
        <v>1</v>
      </c>
      <c r="E116" s="38">
        <v>10462.56</v>
      </c>
    </row>
    <row r="117" spans="1:5" ht="12.75" customHeight="1">
      <c r="A117" s="44"/>
      <c r="B117" s="44"/>
      <c r="C117" s="14" t="s">
        <v>15</v>
      </c>
      <c r="D117" s="14">
        <v>4</v>
      </c>
      <c r="E117" s="38">
        <v>13651.25</v>
      </c>
    </row>
    <row r="118" spans="1:5" ht="12.75" customHeight="1">
      <c r="A118" s="44"/>
      <c r="B118" s="44"/>
      <c r="C118" s="14" t="s">
        <v>15</v>
      </c>
      <c r="D118" s="14">
        <v>7</v>
      </c>
      <c r="E118" s="38">
        <v>14917.12</v>
      </c>
    </row>
    <row r="119" spans="1:5" ht="12.75" customHeight="1">
      <c r="A119" s="44"/>
      <c r="B119" s="44"/>
      <c r="C119" s="14" t="s">
        <v>15</v>
      </c>
      <c r="D119" s="14">
        <v>10</v>
      </c>
      <c r="E119" s="38">
        <v>16300.31</v>
      </c>
    </row>
    <row r="120" spans="1:5" ht="12.75" customHeight="1">
      <c r="A120" s="44"/>
      <c r="B120" s="44"/>
      <c r="C120" s="14" t="s">
        <v>16</v>
      </c>
      <c r="D120" s="14">
        <v>2</v>
      </c>
      <c r="E120" s="38">
        <v>15364.6</v>
      </c>
    </row>
    <row r="121" spans="1:5" ht="12.75" customHeight="1">
      <c r="A121" s="44"/>
      <c r="B121" s="44"/>
      <c r="C121" s="14" t="s">
        <v>16</v>
      </c>
      <c r="D121" s="14">
        <v>5</v>
      </c>
      <c r="E121" s="38">
        <v>16789.34</v>
      </c>
    </row>
    <row r="122" spans="1:5" ht="12.75" customHeight="1">
      <c r="A122" s="44"/>
      <c r="B122" s="44"/>
      <c r="C122" s="14" t="s">
        <v>16</v>
      </c>
      <c r="D122" s="14">
        <v>7</v>
      </c>
      <c r="E122" s="38">
        <v>17811.82</v>
      </c>
    </row>
    <row r="123" spans="1:5" ht="12.75" customHeight="1">
      <c r="A123" s="44"/>
      <c r="B123" s="44"/>
      <c r="C123" s="14" t="s">
        <v>16</v>
      </c>
      <c r="D123" s="14">
        <v>8</v>
      </c>
      <c r="E123" s="38">
        <v>18346.150000000001</v>
      </c>
    </row>
    <row r="124" spans="1:5" ht="12.75" customHeight="1">
      <c r="A124" s="44"/>
      <c r="B124" s="44"/>
      <c r="C124" s="14" t="s">
        <v>16</v>
      </c>
      <c r="D124" s="14">
        <v>9</v>
      </c>
      <c r="E124" s="38">
        <v>18896.54</v>
      </c>
    </row>
    <row r="125" spans="1:5" ht="12.75" customHeight="1">
      <c r="A125" s="44"/>
      <c r="B125" s="44"/>
      <c r="C125" s="14" t="s">
        <v>16</v>
      </c>
      <c r="D125" s="14">
        <v>10</v>
      </c>
      <c r="E125" s="38">
        <v>19463.43</v>
      </c>
    </row>
    <row r="126" spans="1:5" ht="12.75" customHeight="1">
      <c r="A126" s="44"/>
      <c r="B126" s="44"/>
      <c r="C126" s="14" t="s">
        <v>17</v>
      </c>
      <c r="D126" s="14">
        <v>1</v>
      </c>
      <c r="E126" s="38">
        <v>17811.82</v>
      </c>
    </row>
    <row r="127" spans="1:5" ht="12.75" customHeight="1">
      <c r="A127" s="44"/>
      <c r="B127" s="44"/>
      <c r="C127" s="14" t="s">
        <v>17</v>
      </c>
      <c r="D127" s="14">
        <v>4</v>
      </c>
      <c r="E127" s="38">
        <v>19463.43</v>
      </c>
    </row>
    <row r="128" spans="1:5" ht="12.75" customHeight="1">
      <c r="A128" s="44"/>
      <c r="B128" s="44"/>
      <c r="C128" s="14" t="s">
        <v>17</v>
      </c>
      <c r="D128" s="14">
        <v>5</v>
      </c>
      <c r="E128" s="38">
        <v>20047.37</v>
      </c>
    </row>
    <row r="129" spans="1:5" ht="12.75" customHeight="1">
      <c r="A129" s="44"/>
      <c r="B129" s="44"/>
      <c r="C129" s="14" t="s">
        <v>17</v>
      </c>
      <c r="D129" s="14">
        <v>6</v>
      </c>
      <c r="E129" s="38">
        <v>20648.78</v>
      </c>
    </row>
    <row r="130" spans="1:5" ht="12.75" customHeight="1">
      <c r="A130" s="44"/>
      <c r="B130" s="44"/>
      <c r="C130" s="14" t="s">
        <v>17</v>
      </c>
      <c r="D130" s="14">
        <v>8</v>
      </c>
      <c r="E130" s="38">
        <v>21906.29</v>
      </c>
    </row>
    <row r="131" spans="1:5" ht="12.75" customHeight="1">
      <c r="A131" s="44"/>
      <c r="B131" s="44"/>
      <c r="C131" s="14" t="s">
        <v>17</v>
      </c>
      <c r="D131" s="14">
        <v>9</v>
      </c>
      <c r="E131" s="38">
        <v>22563.47</v>
      </c>
    </row>
    <row r="132" spans="1:5" ht="12.75" customHeight="1">
      <c r="A132" s="44"/>
      <c r="B132" s="44"/>
      <c r="C132" s="14" t="s">
        <v>17</v>
      </c>
      <c r="D132" s="14">
        <v>10</v>
      </c>
      <c r="E132" s="38">
        <v>23240.37</v>
      </c>
    </row>
    <row r="133" spans="1:5" ht="12.75" customHeight="1">
      <c r="A133" s="44"/>
      <c r="B133" s="44"/>
      <c r="C133" s="14" t="s">
        <v>18</v>
      </c>
      <c r="D133" s="14">
        <v>1</v>
      </c>
      <c r="E133" s="38">
        <v>21268.25</v>
      </c>
    </row>
    <row r="134" spans="1:5" ht="12.75" customHeight="1">
      <c r="A134" s="44"/>
      <c r="B134" s="44"/>
      <c r="C134" s="14" t="s">
        <v>18</v>
      </c>
      <c r="D134" s="14">
        <v>2</v>
      </c>
      <c r="E134" s="38">
        <v>21906.29</v>
      </c>
    </row>
    <row r="135" spans="1:5" ht="12.75" customHeight="1">
      <c r="A135" s="44"/>
      <c r="B135" s="44"/>
      <c r="C135" s="14" t="s">
        <v>18</v>
      </c>
      <c r="D135" s="14">
        <v>4</v>
      </c>
      <c r="E135" s="38">
        <v>23240.37</v>
      </c>
    </row>
    <row r="136" spans="1:5" ht="12.75" customHeight="1">
      <c r="A136" s="44"/>
      <c r="B136" s="44"/>
      <c r="C136" s="14" t="s">
        <v>18</v>
      </c>
      <c r="D136" s="14">
        <v>5</v>
      </c>
      <c r="E136" s="38">
        <v>23937.57</v>
      </c>
    </row>
    <row r="137" spans="1:5" ht="12.75" customHeight="1">
      <c r="A137" s="44"/>
      <c r="B137" s="44"/>
      <c r="C137" s="14" t="s">
        <v>18</v>
      </c>
      <c r="D137" s="14">
        <v>6</v>
      </c>
      <c r="E137" s="38">
        <v>24655.68</v>
      </c>
    </row>
    <row r="138" spans="1:5" ht="12.75" customHeight="1">
      <c r="A138" s="44"/>
      <c r="B138" s="44"/>
      <c r="C138" s="14" t="s">
        <v>18</v>
      </c>
      <c r="D138" s="14">
        <v>7</v>
      </c>
      <c r="E138" s="38">
        <v>25395.39</v>
      </c>
    </row>
    <row r="139" spans="1:5" ht="12.75" customHeight="1">
      <c r="A139" s="44"/>
      <c r="B139" s="44"/>
      <c r="C139" s="14" t="s">
        <v>18</v>
      </c>
      <c r="D139" s="14">
        <v>8</v>
      </c>
      <c r="E139" s="38">
        <v>26157.200000000001</v>
      </c>
    </row>
    <row r="140" spans="1:5" ht="12.75" customHeight="1">
      <c r="A140" s="44"/>
      <c r="B140" s="44"/>
      <c r="C140" s="14" t="s">
        <v>18</v>
      </c>
      <c r="D140" s="14">
        <v>9</v>
      </c>
      <c r="E140" s="38">
        <v>26941.95</v>
      </c>
    </row>
    <row r="141" spans="1:5" ht="12.75" customHeight="1">
      <c r="A141" s="44"/>
      <c r="B141" s="44"/>
      <c r="C141" s="14" t="s">
        <v>18</v>
      </c>
      <c r="D141" s="14">
        <v>10</v>
      </c>
      <c r="E141" s="38">
        <v>27750.23</v>
      </c>
    </row>
    <row r="142" spans="1:5" ht="12.75" customHeight="1">
      <c r="A142" s="44"/>
      <c r="B142" s="44"/>
      <c r="C142" s="14" t="s">
        <v>19</v>
      </c>
      <c r="D142" s="14">
        <v>1</v>
      </c>
      <c r="E142" s="38">
        <v>25395.39</v>
      </c>
    </row>
    <row r="143" spans="1:5" ht="12.75" customHeight="1">
      <c r="A143" s="44"/>
      <c r="B143" s="44"/>
      <c r="C143" s="14" t="s">
        <v>19</v>
      </c>
      <c r="D143" s="14">
        <v>2</v>
      </c>
      <c r="E143" s="38">
        <v>24676.61</v>
      </c>
    </row>
    <row r="144" spans="1:5" ht="12.75" customHeight="1">
      <c r="A144" s="44"/>
      <c r="B144" s="44"/>
      <c r="C144" s="14" t="s">
        <v>19</v>
      </c>
      <c r="D144" s="14">
        <v>3</v>
      </c>
      <c r="E144" s="38">
        <v>26941.95</v>
      </c>
    </row>
    <row r="145" spans="1:5" ht="12.75" customHeight="1">
      <c r="A145" s="44"/>
      <c r="B145" s="44"/>
      <c r="C145" s="14" t="s">
        <v>19</v>
      </c>
      <c r="D145" s="14">
        <v>4</v>
      </c>
      <c r="E145" s="38">
        <v>27750.23</v>
      </c>
    </row>
    <row r="146" spans="1:5" ht="12.75" customHeight="1">
      <c r="A146" s="44"/>
      <c r="B146" s="44"/>
      <c r="C146" s="14" t="s">
        <v>19</v>
      </c>
      <c r="D146" s="14">
        <v>5</v>
      </c>
      <c r="E146" s="38">
        <v>28582.68</v>
      </c>
    </row>
    <row r="147" spans="1:5" ht="12.75" customHeight="1">
      <c r="A147" s="44"/>
      <c r="B147" s="44"/>
      <c r="C147" s="14" t="s">
        <v>19</v>
      </c>
      <c r="D147" s="14">
        <v>6</v>
      </c>
      <c r="E147" s="38">
        <v>29440.2</v>
      </c>
    </row>
    <row r="148" spans="1:5" ht="12.75" customHeight="1">
      <c r="A148" s="44"/>
      <c r="B148" s="44"/>
      <c r="C148" s="14" t="s">
        <v>19</v>
      </c>
      <c r="D148" s="14">
        <v>7</v>
      </c>
      <c r="E148" s="38">
        <v>30323.38</v>
      </c>
    </row>
    <row r="149" spans="1:5" ht="12.75" customHeight="1">
      <c r="A149" s="44"/>
      <c r="B149" s="44"/>
      <c r="C149" s="14" t="s">
        <v>19</v>
      </c>
      <c r="D149" s="14">
        <v>9</v>
      </c>
      <c r="E149" s="38">
        <v>32170.1</v>
      </c>
    </row>
    <row r="150" spans="1:5" ht="12.75" customHeight="1">
      <c r="A150" s="44"/>
      <c r="B150" s="44"/>
      <c r="C150" s="14" t="s">
        <v>19</v>
      </c>
      <c r="D150" s="14">
        <v>10</v>
      </c>
      <c r="E150" s="38">
        <v>33135.15</v>
      </c>
    </row>
    <row r="151" spans="1:5" ht="12.75" customHeight="1">
      <c r="A151" s="44" t="s">
        <v>30</v>
      </c>
      <c r="B151" s="44" t="s">
        <v>12</v>
      </c>
      <c r="C151" s="14" t="s">
        <v>13</v>
      </c>
      <c r="D151" s="14">
        <v>8</v>
      </c>
      <c r="E151" s="38">
        <v>10776.43</v>
      </c>
    </row>
    <row r="152" spans="1:5" ht="12.75" customHeight="1">
      <c r="A152" s="44"/>
      <c r="B152" s="44"/>
      <c r="C152" s="14" t="s">
        <v>14</v>
      </c>
      <c r="D152" s="14">
        <v>6</v>
      </c>
      <c r="E152" s="38">
        <v>11442.44</v>
      </c>
    </row>
    <row r="153" spans="1:5" ht="12.75" customHeight="1">
      <c r="A153" s="44"/>
      <c r="B153" s="44"/>
      <c r="C153" s="14" t="s">
        <v>15</v>
      </c>
      <c r="D153" s="14">
        <v>6</v>
      </c>
      <c r="E153" s="38">
        <v>14482.61</v>
      </c>
    </row>
    <row r="154" spans="1:5" ht="12.75" customHeight="1">
      <c r="A154" s="44" t="s">
        <v>31</v>
      </c>
      <c r="B154" s="44" t="s">
        <v>12</v>
      </c>
      <c r="C154" s="14" t="s">
        <v>13</v>
      </c>
      <c r="D154" s="14">
        <v>8</v>
      </c>
      <c r="E154" s="38">
        <v>10776.43</v>
      </c>
    </row>
    <row r="155" spans="1:5" ht="12.75" customHeight="1">
      <c r="A155" s="44"/>
      <c r="B155" s="44"/>
      <c r="C155" s="14" t="s">
        <v>14</v>
      </c>
      <c r="D155" s="14">
        <v>5</v>
      </c>
      <c r="E155" s="38">
        <v>10462.56</v>
      </c>
    </row>
    <row r="156" spans="1:5" ht="12.75" customHeight="1">
      <c r="A156" s="44"/>
      <c r="B156" s="44"/>
      <c r="C156" s="14" t="s">
        <v>14</v>
      </c>
      <c r="D156" s="14">
        <v>6</v>
      </c>
      <c r="E156" s="38">
        <v>11442.44</v>
      </c>
    </row>
    <row r="157" spans="1:5" ht="12.75" customHeight="1">
      <c r="A157" s="44"/>
      <c r="B157" s="44"/>
      <c r="C157" s="14" t="s">
        <v>15</v>
      </c>
      <c r="D157" s="14">
        <v>6</v>
      </c>
      <c r="E157" s="38">
        <v>14482.61</v>
      </c>
    </row>
    <row r="158" spans="1:5" ht="12.75" customHeight="1">
      <c r="A158" s="44"/>
      <c r="B158" s="44"/>
      <c r="C158" s="14" t="s">
        <v>15</v>
      </c>
      <c r="D158" s="14">
        <v>8</v>
      </c>
      <c r="E158" s="38">
        <v>15364.6</v>
      </c>
    </row>
    <row r="159" spans="1:5" ht="12.75" customHeight="1">
      <c r="A159" s="44"/>
      <c r="B159" s="44"/>
      <c r="C159" s="14" t="s">
        <v>15</v>
      </c>
      <c r="D159" s="14">
        <v>10</v>
      </c>
      <c r="E159" s="38">
        <v>16300.31</v>
      </c>
    </row>
    <row r="160" spans="1:5" ht="12.75" customHeight="1">
      <c r="A160" s="44" t="s">
        <v>32</v>
      </c>
      <c r="B160" s="44" t="s">
        <v>12</v>
      </c>
      <c r="C160" s="14" t="s">
        <v>13</v>
      </c>
      <c r="D160" s="14">
        <v>8</v>
      </c>
      <c r="E160" s="38">
        <v>10776.43</v>
      </c>
    </row>
    <row r="161" spans="1:5" ht="12.75" customHeight="1">
      <c r="A161" s="44"/>
      <c r="B161" s="44"/>
      <c r="C161" s="14" t="s">
        <v>14</v>
      </c>
      <c r="D161" s="14">
        <v>6</v>
      </c>
      <c r="E161" s="38">
        <v>11442.44</v>
      </c>
    </row>
    <row r="162" spans="1:5" ht="12.75" customHeight="1">
      <c r="A162" s="44"/>
      <c r="B162" s="44"/>
      <c r="C162" s="14" t="s">
        <v>15</v>
      </c>
      <c r="D162" s="14">
        <v>6</v>
      </c>
      <c r="E162" s="38">
        <v>14482.61</v>
      </c>
    </row>
    <row r="163" spans="1:5" ht="12.75" customHeight="1">
      <c r="A163" s="44"/>
      <c r="B163" s="44"/>
      <c r="C163" s="14" t="s">
        <v>16</v>
      </c>
      <c r="D163" s="14">
        <v>7</v>
      </c>
      <c r="E163" s="38">
        <v>17811.82</v>
      </c>
    </row>
    <row r="164" spans="1:5" ht="12.75" customHeight="1">
      <c r="A164" s="44"/>
      <c r="B164" s="44"/>
      <c r="C164" s="14" t="s">
        <v>16</v>
      </c>
      <c r="D164" s="14">
        <v>10</v>
      </c>
      <c r="E164" s="38">
        <v>19463.43</v>
      </c>
    </row>
    <row r="165" spans="1:5" ht="12.75" customHeight="1">
      <c r="A165" s="44"/>
      <c r="B165" s="44"/>
      <c r="C165" s="14" t="s">
        <v>17</v>
      </c>
      <c r="D165" s="14">
        <v>1</v>
      </c>
      <c r="E165" s="38">
        <v>17811.82</v>
      </c>
    </row>
    <row r="166" spans="1:5" ht="12.75" customHeight="1">
      <c r="A166" s="44"/>
      <c r="B166" s="44"/>
      <c r="C166" s="14" t="s">
        <v>17</v>
      </c>
      <c r="D166" s="14">
        <v>7</v>
      </c>
      <c r="E166" s="38">
        <v>21268.25</v>
      </c>
    </row>
    <row r="167" spans="1:5" ht="12.75" customHeight="1">
      <c r="A167" s="44"/>
      <c r="B167" s="44"/>
      <c r="C167" s="14" t="s">
        <v>18</v>
      </c>
      <c r="D167" s="14">
        <v>1</v>
      </c>
      <c r="E167" s="38">
        <v>21268.25</v>
      </c>
    </row>
    <row r="168" spans="1:5" ht="12.75" customHeight="1">
      <c r="A168" s="44"/>
      <c r="B168" s="44"/>
      <c r="C168" s="14" t="s">
        <v>19</v>
      </c>
      <c r="D168" s="14">
        <v>1</v>
      </c>
      <c r="E168" s="38">
        <v>25395.39</v>
      </c>
    </row>
    <row r="169" spans="1:5" ht="12.75" customHeight="1">
      <c r="A169" s="44" t="s">
        <v>33</v>
      </c>
      <c r="B169" s="44" t="s">
        <v>34</v>
      </c>
      <c r="C169" s="14" t="s">
        <v>17</v>
      </c>
      <c r="D169" s="14">
        <v>6</v>
      </c>
      <c r="E169" s="38">
        <v>5160.2700000000004</v>
      </c>
    </row>
    <row r="170" spans="1:5" ht="12.75" customHeight="1">
      <c r="A170" s="44"/>
      <c r="B170" s="44"/>
      <c r="C170" s="14" t="s">
        <v>17</v>
      </c>
      <c r="D170" s="14">
        <v>9</v>
      </c>
      <c r="E170" s="38">
        <v>5682.16</v>
      </c>
    </row>
    <row r="171" spans="1:5" ht="12.75" customHeight="1">
      <c r="A171" s="44"/>
      <c r="B171" s="44"/>
      <c r="C171" s="14" t="s">
        <v>18</v>
      </c>
      <c r="D171" s="14">
        <v>6</v>
      </c>
      <c r="E171" s="38">
        <v>6256.75</v>
      </c>
    </row>
    <row r="172" spans="1:5" ht="12.75" customHeight="1">
      <c r="A172" s="44"/>
      <c r="B172" s="44"/>
      <c r="C172" s="14" t="s">
        <v>19</v>
      </c>
      <c r="D172" s="14">
        <v>6</v>
      </c>
      <c r="E172" s="38">
        <v>7586.4</v>
      </c>
    </row>
    <row r="173" spans="1:5" ht="12.75" customHeight="1">
      <c r="A173" s="44"/>
      <c r="B173" s="44"/>
      <c r="C173" s="14" t="s">
        <v>19</v>
      </c>
      <c r="D173" s="14">
        <v>9</v>
      </c>
      <c r="E173" s="38">
        <v>8353.65</v>
      </c>
    </row>
    <row r="174" spans="1:5" ht="12.75" customHeight="1">
      <c r="A174" s="44"/>
      <c r="B174" s="44"/>
      <c r="C174" s="14" t="s">
        <v>19</v>
      </c>
      <c r="D174" s="14">
        <v>10</v>
      </c>
      <c r="E174" s="38">
        <v>8626.2800000000007</v>
      </c>
    </row>
    <row r="175" spans="1:5" ht="12.75" customHeight="1">
      <c r="A175" s="44" t="s">
        <v>35</v>
      </c>
      <c r="B175" s="44" t="s">
        <v>34</v>
      </c>
      <c r="C175" s="14" t="s">
        <v>17</v>
      </c>
      <c r="D175" s="14">
        <v>6</v>
      </c>
      <c r="E175" s="38">
        <v>5160.2700000000004</v>
      </c>
    </row>
    <row r="176" spans="1:5" ht="12.75" customHeight="1">
      <c r="A176" s="44"/>
      <c r="B176" s="44"/>
      <c r="C176" s="14" t="s">
        <v>17</v>
      </c>
      <c r="D176" s="14">
        <v>9</v>
      </c>
      <c r="E176" s="38">
        <v>5682.16</v>
      </c>
    </row>
    <row r="177" spans="1:5" ht="12.75" customHeight="1">
      <c r="A177" s="44"/>
      <c r="B177" s="44"/>
      <c r="C177" s="14" t="s">
        <v>18</v>
      </c>
      <c r="D177" s="14">
        <v>6</v>
      </c>
      <c r="E177" s="38">
        <v>6256.75</v>
      </c>
    </row>
    <row r="178" spans="1:5" ht="12.75" customHeight="1">
      <c r="A178" s="44"/>
      <c r="B178" s="44"/>
      <c r="C178" s="14" t="s">
        <v>19</v>
      </c>
      <c r="D178" s="14">
        <v>6</v>
      </c>
      <c r="E178" s="38">
        <v>7586.4</v>
      </c>
    </row>
    <row r="179" spans="1:5" ht="12.75" customHeight="1">
      <c r="A179" s="44"/>
      <c r="B179" s="44"/>
      <c r="C179" s="14" t="s">
        <v>19</v>
      </c>
      <c r="D179" s="14">
        <v>9</v>
      </c>
      <c r="E179" s="38">
        <v>8353.65</v>
      </c>
    </row>
    <row r="180" spans="1:5" ht="12.75" customHeight="1">
      <c r="A180" s="44"/>
      <c r="B180" s="44"/>
      <c r="C180" s="14" t="s">
        <v>19</v>
      </c>
      <c r="D180" s="14">
        <v>10</v>
      </c>
      <c r="E180" s="38">
        <v>8626.2800000000007</v>
      </c>
    </row>
    <row r="181" spans="1:5" ht="12.75" customHeight="1">
      <c r="A181" s="44" t="s">
        <v>36</v>
      </c>
      <c r="B181" s="44" t="s">
        <v>24</v>
      </c>
      <c r="C181" s="14" t="s">
        <v>37</v>
      </c>
      <c r="D181" s="14">
        <v>6</v>
      </c>
      <c r="E181" s="38">
        <v>9198.48</v>
      </c>
    </row>
    <row r="182" spans="1:5" ht="12.75" customHeight="1">
      <c r="A182" s="44"/>
      <c r="B182" s="44"/>
      <c r="C182" s="14" t="s">
        <v>38</v>
      </c>
      <c r="D182" s="14">
        <v>5</v>
      </c>
      <c r="E182" s="38">
        <v>10800.78</v>
      </c>
    </row>
    <row r="183" spans="1:5" ht="12.75" customHeight="1">
      <c r="A183" s="44"/>
      <c r="B183" s="44"/>
      <c r="C183" s="14" t="s">
        <v>38</v>
      </c>
      <c r="D183" s="14">
        <v>8</v>
      </c>
      <c r="E183" s="38">
        <v>11893.09</v>
      </c>
    </row>
    <row r="184" spans="1:5" ht="12.75" customHeight="1">
      <c r="A184" s="44"/>
      <c r="B184" s="44"/>
      <c r="C184" s="14" t="s">
        <v>38</v>
      </c>
      <c r="D184" s="14">
        <v>10</v>
      </c>
      <c r="E184" s="38">
        <v>12682.03</v>
      </c>
    </row>
    <row r="185" spans="1:5" ht="12.75" customHeight="1">
      <c r="A185" s="44" t="s">
        <v>39</v>
      </c>
      <c r="B185" s="44" t="s">
        <v>34</v>
      </c>
      <c r="C185" s="14" t="s">
        <v>17</v>
      </c>
      <c r="D185" s="14">
        <v>1</v>
      </c>
      <c r="E185" s="38">
        <v>4146</v>
      </c>
    </row>
    <row r="186" spans="1:5" ht="12.75" customHeight="1">
      <c r="A186" s="44"/>
      <c r="B186" s="44"/>
      <c r="C186" s="14" t="s">
        <v>17</v>
      </c>
      <c r="D186" s="14">
        <v>6</v>
      </c>
      <c r="E186" s="38">
        <v>5160.2700000000004</v>
      </c>
    </row>
    <row r="187" spans="1:5" ht="12.75" customHeight="1">
      <c r="A187" s="44"/>
      <c r="B187" s="44"/>
      <c r="C187" s="14" t="s">
        <v>18</v>
      </c>
      <c r="D187" s="14">
        <v>1</v>
      </c>
      <c r="E187" s="38">
        <v>5328.66</v>
      </c>
    </row>
    <row r="188" spans="1:5" ht="12.75" customHeight="1">
      <c r="A188" s="44"/>
      <c r="B188" s="44"/>
      <c r="C188" s="14" t="s">
        <v>18</v>
      </c>
      <c r="D188" s="14">
        <v>6</v>
      </c>
      <c r="E188" s="38">
        <v>6256.75</v>
      </c>
    </row>
    <row r="189" spans="1:5" ht="12.75" customHeight="1">
      <c r="A189" s="44"/>
      <c r="B189" s="44"/>
      <c r="C189" s="14" t="s">
        <v>18</v>
      </c>
      <c r="D189" s="14">
        <v>9</v>
      </c>
      <c r="E189" s="38">
        <v>6889.63</v>
      </c>
    </row>
    <row r="190" spans="1:5" ht="12.75" customHeight="1">
      <c r="A190" s="44"/>
      <c r="B190" s="44"/>
      <c r="C190" s="14" t="s">
        <v>19</v>
      </c>
      <c r="D190" s="14">
        <v>10</v>
      </c>
      <c r="E190" s="38">
        <v>8626.2800000000007</v>
      </c>
    </row>
    <row r="191" spans="1:5" ht="12.75" customHeight="1">
      <c r="A191" s="44" t="s">
        <v>40</v>
      </c>
      <c r="B191" s="44" t="s">
        <v>34</v>
      </c>
      <c r="C191" s="14" t="s">
        <v>17</v>
      </c>
      <c r="D191" s="14">
        <v>6</v>
      </c>
      <c r="E191" s="38">
        <v>5160.2700000000004</v>
      </c>
    </row>
    <row r="192" spans="1:5" ht="12.75" customHeight="1">
      <c r="A192" s="44"/>
      <c r="B192" s="44"/>
      <c r="C192" s="14" t="s">
        <v>17</v>
      </c>
      <c r="D192" s="14">
        <v>9</v>
      </c>
      <c r="E192" s="38">
        <v>5682.16</v>
      </c>
    </row>
    <row r="193" spans="1:5" ht="12.75" customHeight="1">
      <c r="A193" s="44"/>
      <c r="B193" s="44"/>
      <c r="C193" s="14" t="s">
        <v>18</v>
      </c>
      <c r="D193" s="14">
        <v>6</v>
      </c>
      <c r="E193" s="38">
        <v>6256.75</v>
      </c>
    </row>
    <row r="194" spans="1:5" ht="12.75" customHeight="1">
      <c r="A194" s="44"/>
      <c r="B194" s="44"/>
      <c r="C194" s="14" t="s">
        <v>18</v>
      </c>
      <c r="D194" s="14">
        <v>9</v>
      </c>
      <c r="E194" s="38">
        <v>6889.63</v>
      </c>
    </row>
    <row r="195" spans="1:5" ht="12.75" customHeight="1">
      <c r="A195" s="44"/>
      <c r="B195" s="44"/>
      <c r="C195" s="14" t="s">
        <v>19</v>
      </c>
      <c r="D195" s="14">
        <v>6</v>
      </c>
      <c r="E195" s="38">
        <v>7586.4</v>
      </c>
    </row>
    <row r="196" spans="1:5" ht="12.75" customHeight="1">
      <c r="A196" s="44"/>
      <c r="B196" s="44"/>
      <c r="C196" s="14" t="s">
        <v>19</v>
      </c>
      <c r="D196" s="14">
        <v>9</v>
      </c>
      <c r="E196" s="38">
        <v>8353.65</v>
      </c>
    </row>
    <row r="197" spans="1:5" ht="12.75" customHeight="1">
      <c r="A197" s="44"/>
      <c r="B197" s="44"/>
      <c r="C197" s="14" t="s">
        <v>19</v>
      </c>
      <c r="D197" s="14">
        <v>10</v>
      </c>
      <c r="E197" s="38">
        <v>8626.2800000000007</v>
      </c>
    </row>
    <row r="198" spans="1:5" ht="12.75" customHeight="1">
      <c r="A198" s="44" t="s">
        <v>41</v>
      </c>
      <c r="B198" s="44" t="s">
        <v>24</v>
      </c>
      <c r="C198" s="14" t="s">
        <v>37</v>
      </c>
      <c r="D198" s="14">
        <v>6</v>
      </c>
      <c r="E198" s="38">
        <v>9198.48</v>
      </c>
    </row>
    <row r="199" spans="1:5" ht="12.75" customHeight="1">
      <c r="A199" s="44"/>
      <c r="B199" s="44"/>
      <c r="C199" s="14" t="s">
        <v>37</v>
      </c>
      <c r="D199" s="14">
        <v>9</v>
      </c>
      <c r="E199" s="38">
        <v>10128.81</v>
      </c>
    </row>
    <row r="200" spans="1:5" ht="12.75" customHeight="1">
      <c r="A200" s="44"/>
      <c r="B200" s="44"/>
      <c r="C200" s="14" t="s">
        <v>38</v>
      </c>
      <c r="D200" s="14">
        <v>5</v>
      </c>
      <c r="E200" s="38">
        <v>10800.78</v>
      </c>
    </row>
    <row r="201" spans="1:5" ht="12.75" customHeight="1">
      <c r="A201" s="44"/>
      <c r="B201" s="44"/>
      <c r="C201" s="14" t="s">
        <v>38</v>
      </c>
      <c r="D201" s="14">
        <v>8</v>
      </c>
      <c r="E201" s="38">
        <v>11893.09</v>
      </c>
    </row>
    <row r="202" spans="1:5" ht="12.75" customHeight="1">
      <c r="A202" s="44"/>
      <c r="B202" s="44"/>
      <c r="C202" s="14" t="s">
        <v>42</v>
      </c>
      <c r="D202" s="14">
        <v>1</v>
      </c>
      <c r="E202" s="38">
        <v>11517.21</v>
      </c>
    </row>
    <row r="203" spans="1:5" ht="12.75" customHeight="1">
      <c r="A203" s="44"/>
      <c r="B203" s="44"/>
      <c r="C203" s="14" t="s">
        <v>42</v>
      </c>
      <c r="D203" s="14">
        <v>5</v>
      </c>
      <c r="E203" s="38">
        <v>13095.89</v>
      </c>
    </row>
    <row r="204" spans="1:5" ht="12.75" customHeight="1">
      <c r="A204" s="44"/>
      <c r="B204" s="44"/>
      <c r="C204" s="14" t="s">
        <v>42</v>
      </c>
      <c r="D204" s="14">
        <v>10</v>
      </c>
      <c r="E204" s="38">
        <v>15377.05</v>
      </c>
    </row>
    <row r="205" spans="1:5" ht="12.75" customHeight="1">
      <c r="A205" s="44" t="s">
        <v>43</v>
      </c>
      <c r="B205" s="44" t="s">
        <v>34</v>
      </c>
      <c r="C205" s="14" t="s">
        <v>17</v>
      </c>
      <c r="D205" s="14">
        <v>1</v>
      </c>
      <c r="E205" s="38">
        <v>4146</v>
      </c>
    </row>
    <row r="206" spans="1:5" ht="12.75" customHeight="1">
      <c r="A206" s="44"/>
      <c r="B206" s="44"/>
      <c r="C206" s="14" t="s">
        <v>17</v>
      </c>
      <c r="D206" s="14">
        <v>4</v>
      </c>
      <c r="E206" s="38">
        <v>4839.22</v>
      </c>
    </row>
    <row r="207" spans="1:5" ht="12.75" customHeight="1">
      <c r="A207" s="44"/>
      <c r="B207" s="44"/>
      <c r="C207" s="14" t="s">
        <v>17</v>
      </c>
      <c r="D207" s="14">
        <v>6</v>
      </c>
      <c r="E207" s="38">
        <v>5160.2700000000004</v>
      </c>
    </row>
    <row r="208" spans="1:5" ht="12.75" customHeight="1">
      <c r="A208" s="44"/>
      <c r="B208" s="44"/>
      <c r="C208" s="14" t="s">
        <v>17</v>
      </c>
      <c r="D208" s="14">
        <v>7</v>
      </c>
      <c r="E208" s="38">
        <v>5328.66</v>
      </c>
    </row>
    <row r="209" spans="1:5" ht="12.75" customHeight="1">
      <c r="A209" s="44"/>
      <c r="B209" s="44"/>
      <c r="C209" s="14" t="s">
        <v>17</v>
      </c>
      <c r="D209" s="14">
        <v>9</v>
      </c>
      <c r="E209" s="38">
        <v>5682.16</v>
      </c>
    </row>
    <row r="210" spans="1:5" ht="12.75" customHeight="1">
      <c r="A210" s="44"/>
      <c r="B210" s="44"/>
      <c r="C210" s="14" t="s">
        <v>18</v>
      </c>
      <c r="D210" s="14">
        <v>1</v>
      </c>
      <c r="E210" s="38">
        <v>5328.66</v>
      </c>
    </row>
    <row r="211" spans="1:5" ht="12.75" customHeight="1">
      <c r="A211" s="44"/>
      <c r="B211" s="44"/>
      <c r="C211" s="14" t="s">
        <v>18</v>
      </c>
      <c r="D211" s="14">
        <v>4</v>
      </c>
      <c r="E211" s="38">
        <v>5867.57</v>
      </c>
    </row>
    <row r="212" spans="1:5" ht="12.75" customHeight="1">
      <c r="A212" s="44"/>
      <c r="B212" s="44"/>
      <c r="C212" s="14" t="s">
        <v>18</v>
      </c>
      <c r="D212" s="14">
        <v>10</v>
      </c>
      <c r="E212" s="38">
        <v>7114.46</v>
      </c>
    </row>
    <row r="213" spans="1:5" ht="12.75" customHeight="1">
      <c r="A213" s="44"/>
      <c r="B213" s="44"/>
      <c r="C213" s="14" t="s">
        <v>19</v>
      </c>
      <c r="D213" s="14">
        <v>1</v>
      </c>
      <c r="E213" s="38">
        <v>6461.02</v>
      </c>
    </row>
    <row r="214" spans="1:5" ht="12.75" customHeight="1">
      <c r="A214" s="44"/>
      <c r="B214" s="44"/>
      <c r="C214" s="14" t="s">
        <v>19</v>
      </c>
      <c r="D214" s="14">
        <v>3</v>
      </c>
      <c r="E214" s="38">
        <v>6889.63</v>
      </c>
    </row>
    <row r="215" spans="1:5" ht="12.75" customHeight="1">
      <c r="A215" s="44"/>
      <c r="B215" s="44"/>
      <c r="C215" s="14" t="s">
        <v>19</v>
      </c>
      <c r="D215" s="14">
        <v>4</v>
      </c>
      <c r="E215" s="38">
        <v>7114.46</v>
      </c>
    </row>
    <row r="216" spans="1:5" ht="12.75" customHeight="1">
      <c r="A216" s="44"/>
      <c r="B216" s="44"/>
      <c r="C216" s="14" t="s">
        <v>19</v>
      </c>
      <c r="D216" s="14">
        <v>6</v>
      </c>
      <c r="E216" s="38">
        <v>7586.4</v>
      </c>
    </row>
    <row r="217" spans="1:5" ht="12.75" customHeight="1">
      <c r="A217" s="44"/>
      <c r="B217" s="44"/>
      <c r="C217" s="14" t="s">
        <v>19</v>
      </c>
      <c r="D217" s="14">
        <v>7</v>
      </c>
      <c r="E217" s="38">
        <v>7833.99</v>
      </c>
    </row>
    <row r="218" spans="1:5" ht="12.75" customHeight="1">
      <c r="A218" s="44"/>
      <c r="B218" s="44"/>
      <c r="C218" s="14" t="s">
        <v>19</v>
      </c>
      <c r="D218" s="14">
        <v>9</v>
      </c>
      <c r="E218" s="38">
        <v>8353.65</v>
      </c>
    </row>
    <row r="219" spans="1:5" ht="12.75" customHeight="1">
      <c r="A219" s="44"/>
      <c r="B219" s="44"/>
      <c r="C219" s="14" t="s">
        <v>19</v>
      </c>
      <c r="D219" s="14">
        <v>10</v>
      </c>
      <c r="E219" s="38">
        <v>8626.2800000000007</v>
      </c>
    </row>
    <row r="220" spans="1:5" ht="12.75" customHeight="1">
      <c r="A220" s="44" t="s">
        <v>44</v>
      </c>
      <c r="B220" s="44" t="s">
        <v>24</v>
      </c>
      <c r="C220" s="14" t="s">
        <v>37</v>
      </c>
      <c r="D220" s="14">
        <v>6</v>
      </c>
      <c r="E220" s="38">
        <v>9198.48</v>
      </c>
    </row>
    <row r="221" spans="1:5" ht="12.75" customHeight="1">
      <c r="A221" s="44"/>
      <c r="B221" s="44"/>
      <c r="C221" s="14" t="s">
        <v>37</v>
      </c>
      <c r="D221" s="14">
        <v>8</v>
      </c>
      <c r="E221" s="38">
        <v>9808.68</v>
      </c>
    </row>
    <row r="222" spans="1:5" ht="12.75" customHeight="1">
      <c r="A222" s="44"/>
      <c r="B222" s="44"/>
      <c r="C222" s="14" t="s">
        <v>37</v>
      </c>
      <c r="D222" s="14">
        <v>9</v>
      </c>
      <c r="E222" s="38">
        <v>10128.81</v>
      </c>
    </row>
    <row r="223" spans="1:5" ht="12.75" customHeight="1">
      <c r="A223" s="44"/>
      <c r="B223" s="44"/>
      <c r="C223" s="14" t="s">
        <v>38</v>
      </c>
      <c r="D223" s="14">
        <v>5</v>
      </c>
      <c r="E223" s="38">
        <v>10800.78</v>
      </c>
    </row>
    <row r="224" spans="1:5" ht="12.75" customHeight="1">
      <c r="A224" s="44"/>
      <c r="B224" s="44"/>
      <c r="C224" s="14" t="s">
        <v>38</v>
      </c>
      <c r="D224" s="14">
        <v>6</v>
      </c>
      <c r="E224" s="38">
        <v>11153.21</v>
      </c>
    </row>
    <row r="225" spans="1:5" ht="12.75" customHeight="1">
      <c r="A225" s="44"/>
      <c r="B225" s="44"/>
      <c r="C225" s="14" t="s">
        <v>38</v>
      </c>
      <c r="D225" s="14">
        <v>9</v>
      </c>
      <c r="E225" s="38">
        <v>12281.25</v>
      </c>
    </row>
    <row r="226" spans="1:5" ht="12.75" customHeight="1">
      <c r="A226" s="44"/>
      <c r="B226" s="44"/>
      <c r="C226" s="14" t="s">
        <v>38</v>
      </c>
      <c r="D226" s="14">
        <v>10</v>
      </c>
      <c r="E226" s="38">
        <v>12682.03</v>
      </c>
    </row>
    <row r="227" spans="1:5" ht="13.5" customHeight="1">
      <c r="A227" s="44" t="s">
        <v>45</v>
      </c>
      <c r="B227" s="44" t="s">
        <v>34</v>
      </c>
      <c r="C227" s="14" t="s">
        <v>17</v>
      </c>
      <c r="D227" s="14">
        <v>1</v>
      </c>
      <c r="E227" s="38">
        <v>4146</v>
      </c>
    </row>
    <row r="228" spans="1:5" ht="12.75" customHeight="1">
      <c r="A228" s="44"/>
      <c r="B228" s="44"/>
      <c r="C228" s="14" t="s">
        <v>18</v>
      </c>
      <c r="D228" s="14">
        <v>1</v>
      </c>
      <c r="E228" s="38">
        <v>5328.66</v>
      </c>
    </row>
    <row r="229" spans="1:5" ht="12.75" customHeight="1">
      <c r="A229" s="44"/>
      <c r="B229" s="44"/>
      <c r="C229" s="14" t="s">
        <v>18</v>
      </c>
      <c r="D229" s="14">
        <v>4</v>
      </c>
      <c r="E229" s="38">
        <v>5867.57</v>
      </c>
    </row>
    <row r="230" spans="1:5" ht="12.75" customHeight="1">
      <c r="A230" s="44"/>
      <c r="B230" s="44"/>
      <c r="C230" s="14" t="s">
        <v>18</v>
      </c>
      <c r="D230" s="14">
        <v>9</v>
      </c>
      <c r="E230" s="38">
        <v>6889.63</v>
      </c>
    </row>
    <row r="231" spans="1:5" ht="12.75" customHeight="1">
      <c r="A231" s="44"/>
      <c r="B231" s="44"/>
      <c r="C231" s="14" t="s">
        <v>19</v>
      </c>
      <c r="D231" s="14">
        <v>6</v>
      </c>
      <c r="E231" s="38">
        <v>7586.4</v>
      </c>
    </row>
    <row r="232" spans="1:5" ht="12.75" customHeight="1">
      <c r="A232" s="44"/>
      <c r="B232" s="44"/>
      <c r="C232" s="14" t="s">
        <v>19</v>
      </c>
      <c r="D232" s="14">
        <v>9</v>
      </c>
      <c r="E232" s="38">
        <v>8353.65</v>
      </c>
    </row>
    <row r="233" spans="1:5" ht="12.75" customHeight="1">
      <c r="A233" s="44"/>
      <c r="B233" s="44"/>
      <c r="C233" s="14" t="s">
        <v>19</v>
      </c>
      <c r="D233" s="14">
        <v>10</v>
      </c>
      <c r="E233" s="38">
        <v>8626.2800000000007</v>
      </c>
    </row>
    <row r="234" spans="1:5" ht="12.75" customHeight="1">
      <c r="A234" s="44" t="s">
        <v>46</v>
      </c>
      <c r="B234" s="44" t="s">
        <v>34</v>
      </c>
      <c r="C234" s="14" t="s">
        <v>18</v>
      </c>
      <c r="D234" s="14">
        <v>9</v>
      </c>
      <c r="E234" s="38">
        <v>6889.63</v>
      </c>
    </row>
    <row r="235" spans="1:5" ht="12.75" customHeight="1">
      <c r="A235" s="44"/>
      <c r="B235" s="44"/>
      <c r="C235" s="14" t="s">
        <v>19</v>
      </c>
      <c r="D235" s="14">
        <v>6</v>
      </c>
      <c r="E235" s="38">
        <v>7586.4</v>
      </c>
    </row>
    <row r="236" spans="1:5" ht="12.75" customHeight="1">
      <c r="A236" s="44"/>
      <c r="B236" s="44"/>
      <c r="C236" s="14" t="s">
        <v>19</v>
      </c>
      <c r="D236" s="14">
        <v>9</v>
      </c>
      <c r="E236" s="38">
        <v>8353.65</v>
      </c>
    </row>
    <row r="237" spans="1:5" ht="12.75" customHeight="1">
      <c r="A237" s="44"/>
      <c r="B237" s="44"/>
      <c r="C237" s="14" t="s">
        <v>19</v>
      </c>
      <c r="D237" s="14">
        <v>10</v>
      </c>
      <c r="E237" s="38">
        <v>8626.2800000000007</v>
      </c>
    </row>
    <row r="238" spans="1:5" ht="12.75" customHeight="1">
      <c r="A238" s="44"/>
      <c r="B238" s="44" t="s">
        <v>24</v>
      </c>
      <c r="C238" s="14" t="s">
        <v>37</v>
      </c>
      <c r="D238" s="14">
        <v>6</v>
      </c>
      <c r="E238" s="38">
        <v>9198.48</v>
      </c>
    </row>
    <row r="239" spans="1:5" ht="12.75" customHeight="1">
      <c r="A239" s="44"/>
      <c r="B239" s="44"/>
      <c r="C239" s="14" t="s">
        <v>37</v>
      </c>
      <c r="D239" s="14">
        <v>9</v>
      </c>
      <c r="E239" s="38">
        <v>10128.81</v>
      </c>
    </row>
    <row r="240" spans="1:5" ht="12.75" customHeight="1">
      <c r="A240" s="44"/>
      <c r="B240" s="44"/>
      <c r="C240" s="14" t="s">
        <v>37</v>
      </c>
      <c r="D240" s="14">
        <v>10</v>
      </c>
      <c r="E240" s="39">
        <v>10459.39</v>
      </c>
    </row>
    <row r="241" spans="1:5" ht="12.75" customHeight="1">
      <c r="A241" s="44" t="s">
        <v>47</v>
      </c>
      <c r="B241" s="44" t="s">
        <v>34</v>
      </c>
      <c r="C241" s="14" t="s">
        <v>17</v>
      </c>
      <c r="D241" s="14">
        <v>1</v>
      </c>
      <c r="E241" s="38">
        <v>4146</v>
      </c>
    </row>
    <row r="242" spans="1:5" ht="12.75" customHeight="1">
      <c r="A242" s="44"/>
      <c r="B242" s="44"/>
      <c r="C242" s="14" t="s">
        <v>17</v>
      </c>
      <c r="D242" s="14">
        <v>4</v>
      </c>
      <c r="E242" s="38">
        <v>4839.22</v>
      </c>
    </row>
    <row r="243" spans="1:5" ht="12.75" customHeight="1">
      <c r="A243" s="44"/>
      <c r="B243" s="44"/>
      <c r="C243" s="14" t="s">
        <v>17</v>
      </c>
      <c r="D243" s="14">
        <v>6</v>
      </c>
      <c r="E243" s="38">
        <v>5160.2700000000004</v>
      </c>
    </row>
    <row r="244" spans="1:5" ht="12.75" customHeight="1">
      <c r="A244" s="44"/>
      <c r="B244" s="44"/>
      <c r="C244" s="14" t="s">
        <v>17</v>
      </c>
      <c r="D244" s="14">
        <v>9</v>
      </c>
      <c r="E244" s="38">
        <v>5682.16</v>
      </c>
    </row>
    <row r="245" spans="1:5" ht="12.75" customHeight="1">
      <c r="A245" s="44"/>
      <c r="B245" s="44"/>
      <c r="C245" s="14" t="s">
        <v>18</v>
      </c>
      <c r="D245" s="14">
        <v>1</v>
      </c>
      <c r="E245" s="38">
        <v>5328.66</v>
      </c>
    </row>
    <row r="246" spans="1:5" ht="12.75" customHeight="1">
      <c r="A246" s="44"/>
      <c r="B246" s="44"/>
      <c r="C246" s="14" t="s">
        <v>19</v>
      </c>
      <c r="D246" s="14">
        <v>1</v>
      </c>
      <c r="E246" s="38">
        <v>6461.02</v>
      </c>
    </row>
    <row r="247" spans="1:5" ht="12.75" customHeight="1">
      <c r="A247" s="44"/>
      <c r="B247" s="44"/>
      <c r="C247" s="14" t="s">
        <v>19</v>
      </c>
      <c r="D247" s="14">
        <v>3</v>
      </c>
      <c r="E247" s="38">
        <v>6889.63</v>
      </c>
    </row>
    <row r="248" spans="1:5" ht="12.75" customHeight="1">
      <c r="A248" s="44"/>
      <c r="B248" s="44"/>
      <c r="C248" s="14" t="s">
        <v>19</v>
      </c>
      <c r="D248" s="14">
        <v>4</v>
      </c>
      <c r="E248" s="38">
        <v>7114.46</v>
      </c>
    </row>
    <row r="249" spans="1:5" ht="12.75" customHeight="1">
      <c r="A249" s="44"/>
      <c r="B249" s="44"/>
      <c r="C249" s="14" t="s">
        <v>19</v>
      </c>
      <c r="D249" s="14">
        <v>6</v>
      </c>
      <c r="E249" s="38">
        <v>7586.4</v>
      </c>
    </row>
    <row r="250" spans="1:5" ht="12.75" customHeight="1">
      <c r="A250" s="44"/>
      <c r="B250" s="44"/>
      <c r="C250" s="14" t="s">
        <v>19</v>
      </c>
      <c r="D250" s="14">
        <v>7</v>
      </c>
      <c r="E250" s="38">
        <v>7833.99</v>
      </c>
    </row>
    <row r="251" spans="1:5" ht="12.75" customHeight="1">
      <c r="A251" s="44"/>
      <c r="B251" s="44"/>
      <c r="C251" s="14" t="s">
        <v>19</v>
      </c>
      <c r="D251" s="14">
        <v>9</v>
      </c>
      <c r="E251" s="38">
        <v>8353.65</v>
      </c>
    </row>
    <row r="252" spans="1:5" ht="12.75" customHeight="1">
      <c r="A252" s="44"/>
      <c r="B252" s="44"/>
      <c r="C252" s="14" t="s">
        <v>19</v>
      </c>
      <c r="D252" s="14">
        <v>10</v>
      </c>
      <c r="E252" s="38">
        <v>8626.2800000000007</v>
      </c>
    </row>
    <row r="253" spans="1:5" ht="12.75" customHeight="1">
      <c r="A253" s="44"/>
      <c r="B253" s="44"/>
      <c r="C253" s="14" t="s">
        <v>37</v>
      </c>
      <c r="D253" s="14">
        <v>9</v>
      </c>
      <c r="E253" s="38">
        <v>10128.81</v>
      </c>
    </row>
    <row r="254" spans="1:5" ht="12.75" customHeight="1">
      <c r="A254" s="44" t="s">
        <v>48</v>
      </c>
      <c r="B254" s="44" t="s">
        <v>49</v>
      </c>
      <c r="C254" s="14" t="s">
        <v>37</v>
      </c>
      <c r="D254" s="14">
        <v>8</v>
      </c>
      <c r="E254" s="38">
        <v>9808.68</v>
      </c>
    </row>
    <row r="255" spans="1:5" ht="12.75" customHeight="1">
      <c r="A255" s="44"/>
      <c r="B255" s="44"/>
      <c r="C255" s="14" t="s">
        <v>38</v>
      </c>
      <c r="D255" s="14">
        <v>5</v>
      </c>
      <c r="E255" s="38">
        <v>10800.78</v>
      </c>
    </row>
    <row r="256" spans="1:5" ht="12.75" customHeight="1">
      <c r="A256" s="44"/>
      <c r="B256" s="44"/>
      <c r="C256" s="14" t="s">
        <v>38</v>
      </c>
      <c r="D256" s="14">
        <v>6</v>
      </c>
      <c r="E256" s="38">
        <v>11153.21</v>
      </c>
    </row>
    <row r="257" spans="1:5" ht="12.75" customHeight="1">
      <c r="A257" s="44"/>
      <c r="B257" s="44"/>
      <c r="C257" s="14" t="s">
        <v>38</v>
      </c>
      <c r="D257" s="14">
        <v>9</v>
      </c>
      <c r="E257" s="38">
        <v>12281.25</v>
      </c>
    </row>
    <row r="258" spans="1:5" ht="12.75" customHeight="1">
      <c r="A258" s="44"/>
      <c r="B258" s="44"/>
      <c r="C258" s="14" t="s">
        <v>38</v>
      </c>
      <c r="D258" s="14">
        <v>10</v>
      </c>
      <c r="E258" s="38">
        <v>12682.03</v>
      </c>
    </row>
    <row r="259" spans="1:5" ht="12.75" customHeight="1">
      <c r="A259" s="44" t="s">
        <v>50</v>
      </c>
      <c r="B259" s="44" t="s">
        <v>34</v>
      </c>
      <c r="C259" s="14" t="s">
        <v>16</v>
      </c>
      <c r="D259" s="14">
        <v>6</v>
      </c>
      <c r="E259" s="38">
        <v>4255.8500000000004</v>
      </c>
    </row>
    <row r="260" spans="1:5" ht="12.75" customHeight="1">
      <c r="A260" s="44"/>
      <c r="B260" s="44"/>
      <c r="C260" s="14" t="s">
        <v>16</v>
      </c>
      <c r="D260" s="14">
        <v>9</v>
      </c>
      <c r="E260" s="38">
        <v>4686.3</v>
      </c>
    </row>
    <row r="261" spans="1:5" ht="12.75" customHeight="1">
      <c r="A261" s="44"/>
      <c r="B261" s="44"/>
      <c r="C261" s="14" t="s">
        <v>17</v>
      </c>
      <c r="D261" s="14">
        <v>6</v>
      </c>
      <c r="E261" s="38">
        <v>5160.2700000000004</v>
      </c>
    </row>
    <row r="262" spans="1:5" ht="12.75" customHeight="1">
      <c r="A262" s="44"/>
      <c r="B262" s="44"/>
      <c r="C262" s="14" t="s">
        <v>18</v>
      </c>
      <c r="D262" s="14">
        <v>1</v>
      </c>
      <c r="E262" s="38">
        <v>5328.66</v>
      </c>
    </row>
    <row r="263" spans="1:5" ht="12.75" customHeight="1">
      <c r="A263" s="44"/>
      <c r="B263" s="44"/>
      <c r="C263" s="14" t="s">
        <v>18</v>
      </c>
      <c r="D263" s="14">
        <v>6</v>
      </c>
      <c r="E263" s="38">
        <v>6256.75</v>
      </c>
    </row>
    <row r="264" spans="1:5" ht="12.75" customHeight="1">
      <c r="A264" s="44"/>
      <c r="B264" s="44"/>
      <c r="C264" s="14" t="s">
        <v>18</v>
      </c>
      <c r="D264" s="14">
        <v>9</v>
      </c>
      <c r="E264" s="38">
        <v>6889.63</v>
      </c>
    </row>
    <row r="265" spans="1:5" ht="12.75" customHeight="1">
      <c r="A265" s="44"/>
      <c r="B265" s="44"/>
      <c r="C265" s="14" t="s">
        <v>18</v>
      </c>
      <c r="D265" s="14">
        <v>10</v>
      </c>
      <c r="E265" s="38">
        <v>7114.46</v>
      </c>
    </row>
    <row r="266" spans="1:5" ht="12.75" customHeight="1">
      <c r="A266" s="44"/>
      <c r="B266" s="44"/>
      <c r="C266" s="14" t="s">
        <v>19</v>
      </c>
      <c r="D266" s="14">
        <v>6</v>
      </c>
      <c r="E266" s="38">
        <v>7586.4</v>
      </c>
    </row>
    <row r="267" spans="1:5" ht="12.75" customHeight="1">
      <c r="A267" s="44"/>
      <c r="B267" s="44"/>
      <c r="C267" s="14" t="s">
        <v>19</v>
      </c>
      <c r="D267" s="14">
        <v>9</v>
      </c>
      <c r="E267" s="38">
        <v>8353.65</v>
      </c>
    </row>
    <row r="268" spans="1:5" ht="12.75" customHeight="1">
      <c r="A268" s="44"/>
      <c r="B268" s="44"/>
      <c r="C268" s="14" t="s">
        <v>19</v>
      </c>
      <c r="D268" s="14">
        <v>10</v>
      </c>
      <c r="E268" s="38">
        <v>8626.2800000000007</v>
      </c>
    </row>
    <row r="269" spans="1:5" ht="12.75" customHeight="1">
      <c r="A269" s="44" t="s">
        <v>51</v>
      </c>
      <c r="B269" s="44" t="s">
        <v>24</v>
      </c>
      <c r="C269" s="14" t="s">
        <v>19</v>
      </c>
      <c r="D269" s="14">
        <v>6</v>
      </c>
      <c r="E269" s="38">
        <v>7586.4</v>
      </c>
    </row>
    <row r="270" spans="1:5" ht="12.75" customHeight="1">
      <c r="A270" s="44"/>
      <c r="B270" s="44"/>
      <c r="C270" s="14" t="s">
        <v>19</v>
      </c>
      <c r="D270" s="14">
        <v>10</v>
      </c>
      <c r="E270" s="38">
        <v>8626.2800000000007</v>
      </c>
    </row>
    <row r="271" spans="1:5" ht="12.75" customHeight="1">
      <c r="A271" s="44"/>
      <c r="B271" s="44"/>
      <c r="C271" s="14" t="s">
        <v>37</v>
      </c>
      <c r="D271" s="14">
        <v>6</v>
      </c>
      <c r="E271" s="38">
        <v>9198.48</v>
      </c>
    </row>
    <row r="272" spans="1:5" ht="12.75" customHeight="1">
      <c r="A272" s="44"/>
      <c r="B272" s="44"/>
      <c r="C272" s="14" t="s">
        <v>37</v>
      </c>
      <c r="D272" s="14">
        <v>9</v>
      </c>
      <c r="E272" s="38">
        <v>10128.81</v>
      </c>
    </row>
    <row r="273" spans="1:5" ht="12.75" customHeight="1">
      <c r="A273" s="44"/>
      <c r="B273" s="44"/>
      <c r="C273" s="14" t="s">
        <v>38</v>
      </c>
      <c r="D273" s="14">
        <v>9</v>
      </c>
      <c r="E273" s="38">
        <v>12281.25</v>
      </c>
    </row>
    <row r="274" spans="1:5" ht="12.75" customHeight="1">
      <c r="A274" s="44" t="s">
        <v>52</v>
      </c>
      <c r="B274" s="44" t="s">
        <v>34</v>
      </c>
      <c r="C274" s="14" t="s">
        <v>17</v>
      </c>
      <c r="D274" s="14">
        <v>1</v>
      </c>
      <c r="E274" s="38">
        <v>4146</v>
      </c>
    </row>
    <row r="275" spans="1:5" ht="12.75" customHeight="1">
      <c r="A275" s="44"/>
      <c r="B275" s="44"/>
      <c r="C275" s="14" t="s">
        <v>18</v>
      </c>
      <c r="D275" s="14">
        <v>1</v>
      </c>
      <c r="E275" s="38">
        <v>5328.66</v>
      </c>
    </row>
    <row r="276" spans="1:5" ht="12.75" customHeight="1">
      <c r="A276" s="44"/>
      <c r="B276" s="44"/>
      <c r="C276" s="14" t="s">
        <v>19</v>
      </c>
      <c r="D276" s="14">
        <v>1</v>
      </c>
      <c r="E276" s="38">
        <v>6461.02</v>
      </c>
    </row>
    <row r="277" spans="1:5" ht="12.75" customHeight="1">
      <c r="A277" s="44"/>
      <c r="B277" s="44"/>
      <c r="C277" s="14" t="s">
        <v>19</v>
      </c>
      <c r="D277" s="14">
        <v>10</v>
      </c>
      <c r="E277" s="38">
        <v>8626.2800000000007</v>
      </c>
    </row>
    <row r="278" spans="1:5" ht="12.75" customHeight="1">
      <c r="A278" s="44" t="s">
        <v>53</v>
      </c>
      <c r="B278" s="44" t="s">
        <v>34</v>
      </c>
      <c r="C278" s="14" t="s">
        <v>17</v>
      </c>
      <c r="D278" s="14">
        <v>1</v>
      </c>
      <c r="E278" s="38">
        <v>4146</v>
      </c>
    </row>
    <row r="279" spans="1:5" ht="12.75" customHeight="1">
      <c r="A279" s="44"/>
      <c r="B279" s="44"/>
      <c r="C279" s="14" t="s">
        <v>17</v>
      </c>
      <c r="D279" s="14">
        <v>4</v>
      </c>
      <c r="E279" s="38">
        <v>4839.22</v>
      </c>
    </row>
    <row r="280" spans="1:5" ht="12.75" customHeight="1">
      <c r="A280" s="44"/>
      <c r="B280" s="44"/>
      <c r="C280" s="14" t="s">
        <v>18</v>
      </c>
      <c r="D280" s="14">
        <v>1</v>
      </c>
      <c r="E280" s="38">
        <v>5328.66</v>
      </c>
    </row>
    <row r="281" spans="1:5" ht="12.75" customHeight="1">
      <c r="A281" s="44"/>
      <c r="B281" s="44"/>
      <c r="C281" s="14" t="s">
        <v>18</v>
      </c>
      <c r="D281" s="14">
        <v>4</v>
      </c>
      <c r="E281" s="38">
        <v>5867.57</v>
      </c>
    </row>
    <row r="282" spans="1:5" ht="12.75" customHeight="1">
      <c r="A282" s="44"/>
      <c r="B282" s="44"/>
      <c r="C282" s="14" t="s">
        <v>19</v>
      </c>
      <c r="D282" s="14">
        <v>6</v>
      </c>
      <c r="E282" s="38">
        <v>7586.4</v>
      </c>
    </row>
    <row r="283" spans="1:5" ht="12.75" customHeight="1">
      <c r="A283" s="44"/>
      <c r="B283" s="44"/>
      <c r="C283" s="14" t="s">
        <v>19</v>
      </c>
      <c r="D283" s="14">
        <v>9</v>
      </c>
      <c r="E283" s="38">
        <v>8353.65</v>
      </c>
    </row>
    <row r="284" spans="1:5" ht="12.75" customHeight="1">
      <c r="A284" s="44"/>
      <c r="B284" s="44"/>
      <c r="C284" s="14" t="s">
        <v>19</v>
      </c>
      <c r="D284" s="14">
        <v>10</v>
      </c>
      <c r="E284" s="38">
        <v>8626.2800000000007</v>
      </c>
    </row>
    <row r="285" spans="1:5" ht="12.75" customHeight="1">
      <c r="A285" s="44" t="s">
        <v>54</v>
      </c>
      <c r="B285" s="44" t="s">
        <v>34</v>
      </c>
      <c r="C285" s="14" t="s">
        <v>16</v>
      </c>
      <c r="D285" s="14">
        <v>6</v>
      </c>
      <c r="E285" s="38">
        <v>4255.8500000000004</v>
      </c>
    </row>
    <row r="286" spans="1:5" ht="12.75" customHeight="1">
      <c r="A286" s="44"/>
      <c r="B286" s="44"/>
      <c r="C286" s="14" t="s">
        <v>16</v>
      </c>
      <c r="D286" s="14">
        <v>9</v>
      </c>
      <c r="E286" s="38">
        <v>4686.3</v>
      </c>
    </row>
    <row r="287" spans="1:5" ht="12.75" customHeight="1">
      <c r="A287" s="44"/>
      <c r="B287" s="44"/>
      <c r="C287" s="14" t="s">
        <v>17</v>
      </c>
      <c r="D287" s="14">
        <v>6</v>
      </c>
      <c r="E287" s="38">
        <v>5160.2700000000004</v>
      </c>
    </row>
    <row r="288" spans="1:5" ht="12.75" customHeight="1">
      <c r="A288" s="44"/>
      <c r="B288" s="44"/>
      <c r="C288" s="14" t="s">
        <v>18</v>
      </c>
      <c r="D288" s="14">
        <v>6</v>
      </c>
      <c r="E288" s="38">
        <v>6256.75</v>
      </c>
    </row>
    <row r="289" spans="1:5" ht="12.75" customHeight="1">
      <c r="A289" s="44"/>
      <c r="B289" s="44"/>
      <c r="C289" s="14" t="s">
        <v>18</v>
      </c>
      <c r="D289" s="14">
        <v>9</v>
      </c>
      <c r="E289" s="38">
        <v>6889.63</v>
      </c>
    </row>
    <row r="290" spans="1:5" ht="12.75" customHeight="1">
      <c r="A290" s="44"/>
      <c r="B290" s="44"/>
      <c r="C290" s="14" t="s">
        <v>18</v>
      </c>
      <c r="D290" s="14">
        <v>10</v>
      </c>
      <c r="E290" s="38">
        <v>7114.46</v>
      </c>
    </row>
    <row r="291" spans="1:5" ht="12.75" customHeight="1">
      <c r="A291" s="44"/>
      <c r="B291" s="44"/>
      <c r="C291" s="14" t="s">
        <v>19</v>
      </c>
      <c r="D291" s="14">
        <v>1</v>
      </c>
      <c r="E291" s="38">
        <v>6461.02</v>
      </c>
    </row>
    <row r="292" spans="1:5" ht="12.75" customHeight="1">
      <c r="A292" s="44"/>
      <c r="B292" s="44"/>
      <c r="C292" s="14" t="s">
        <v>19</v>
      </c>
      <c r="D292" s="14">
        <v>10</v>
      </c>
      <c r="E292" s="38">
        <v>8626.2800000000007</v>
      </c>
    </row>
    <row r="293" spans="1:5" ht="12.75" customHeight="1">
      <c r="A293" s="44" t="s">
        <v>55</v>
      </c>
      <c r="B293" s="44" t="s">
        <v>34</v>
      </c>
      <c r="C293" s="14" t="s">
        <v>16</v>
      </c>
      <c r="D293" s="14">
        <v>6</v>
      </c>
      <c r="E293" s="38">
        <v>4255.8500000000004</v>
      </c>
    </row>
    <row r="294" spans="1:5" ht="12.75" customHeight="1">
      <c r="A294" s="44"/>
      <c r="B294" s="44"/>
      <c r="C294" s="14" t="s">
        <v>17</v>
      </c>
      <c r="D294" s="14">
        <v>6</v>
      </c>
      <c r="E294" s="38">
        <v>5160.2700000000004</v>
      </c>
    </row>
    <row r="295" spans="1:5" ht="12.75" customHeight="1">
      <c r="A295" s="44"/>
      <c r="B295" s="44"/>
      <c r="C295" s="14" t="s">
        <v>17</v>
      </c>
      <c r="D295" s="14">
        <v>9</v>
      </c>
      <c r="E295" s="38">
        <v>5682.16</v>
      </c>
    </row>
    <row r="296" spans="1:5" ht="12.75" customHeight="1">
      <c r="A296" s="44"/>
      <c r="B296" s="44"/>
      <c r="C296" s="14" t="s">
        <v>18</v>
      </c>
      <c r="D296" s="14">
        <v>6</v>
      </c>
      <c r="E296" s="38">
        <v>6256.75</v>
      </c>
    </row>
    <row r="297" spans="1:5" ht="12.75" customHeight="1">
      <c r="A297" s="44"/>
      <c r="B297" s="44"/>
      <c r="C297" s="14" t="s">
        <v>19</v>
      </c>
      <c r="D297" s="14">
        <v>1</v>
      </c>
      <c r="E297" s="38">
        <v>6461.02</v>
      </c>
    </row>
    <row r="298" spans="1:5" ht="12.75" customHeight="1">
      <c r="A298" s="44"/>
      <c r="B298" s="44"/>
      <c r="C298" s="14" t="s">
        <v>19</v>
      </c>
      <c r="D298" s="14">
        <v>6</v>
      </c>
      <c r="E298" s="38">
        <v>7586.4</v>
      </c>
    </row>
    <row r="299" spans="1:5" ht="12.75" customHeight="1">
      <c r="A299" s="44"/>
      <c r="B299" s="44"/>
      <c r="C299" s="14" t="s">
        <v>19</v>
      </c>
      <c r="D299" s="14">
        <v>9</v>
      </c>
      <c r="E299" s="38">
        <v>8353.65</v>
      </c>
    </row>
    <row r="300" spans="1:5" ht="12.75" customHeight="1">
      <c r="A300" s="44"/>
      <c r="B300" s="44"/>
      <c r="C300" s="14" t="s">
        <v>19</v>
      </c>
      <c r="D300" s="14">
        <v>10</v>
      </c>
      <c r="E300" s="38">
        <v>8626.2800000000007</v>
      </c>
    </row>
    <row r="301" spans="1:5" ht="12.75" customHeight="1">
      <c r="A301" s="44" t="s">
        <v>56</v>
      </c>
      <c r="B301" s="44" t="s">
        <v>24</v>
      </c>
      <c r="C301" s="14" t="s">
        <v>19</v>
      </c>
      <c r="D301" s="14">
        <v>6</v>
      </c>
      <c r="E301" s="38">
        <v>7586.4</v>
      </c>
    </row>
    <row r="302" spans="1:5" ht="12.75" customHeight="1">
      <c r="A302" s="44"/>
      <c r="B302" s="44"/>
      <c r="C302" s="14" t="s">
        <v>37</v>
      </c>
      <c r="D302" s="14">
        <v>6</v>
      </c>
      <c r="E302" s="38">
        <v>9198.48</v>
      </c>
    </row>
    <row r="303" spans="1:5" ht="12.75" customHeight="1">
      <c r="A303" s="44" t="s">
        <v>57</v>
      </c>
      <c r="B303" s="44" t="s">
        <v>24</v>
      </c>
      <c r="C303" s="14" t="s">
        <v>37</v>
      </c>
      <c r="D303" s="14">
        <v>1</v>
      </c>
      <c r="E303" s="38">
        <v>7833.99</v>
      </c>
    </row>
    <row r="304" spans="1:5" ht="12.75" customHeight="1">
      <c r="A304" s="44"/>
      <c r="B304" s="44"/>
      <c r="C304" s="14" t="s">
        <v>38</v>
      </c>
      <c r="D304" s="14">
        <v>5</v>
      </c>
      <c r="E304" s="38">
        <v>10800.78</v>
      </c>
    </row>
    <row r="305" spans="1:5" ht="12.75" customHeight="1">
      <c r="A305" s="44"/>
      <c r="B305" s="44"/>
      <c r="C305" s="14" t="s">
        <v>38</v>
      </c>
      <c r="D305" s="14">
        <v>8</v>
      </c>
      <c r="E305" s="38">
        <v>11893.09</v>
      </c>
    </row>
    <row r="306" spans="1:5" ht="12.75" customHeight="1">
      <c r="A306" s="44"/>
      <c r="B306" s="44"/>
      <c r="C306" s="14" t="s">
        <v>42</v>
      </c>
      <c r="D306" s="14">
        <v>5</v>
      </c>
      <c r="E306" s="38">
        <v>13095.89</v>
      </c>
    </row>
    <row r="307" spans="1:5" ht="12.75" customHeight="1">
      <c r="A307" s="44"/>
      <c r="B307" s="44"/>
      <c r="C307" s="14" t="s">
        <v>42</v>
      </c>
      <c r="D307" s="14">
        <v>8</v>
      </c>
      <c r="E307" s="38">
        <v>14420.43</v>
      </c>
    </row>
    <row r="308" spans="1:5" ht="12.75" customHeight="1">
      <c r="A308" s="44"/>
      <c r="B308" s="44"/>
      <c r="C308" s="14" t="s">
        <v>42</v>
      </c>
      <c r="D308" s="14">
        <v>10</v>
      </c>
      <c r="E308" s="38">
        <v>15377.05</v>
      </c>
    </row>
    <row r="309" spans="1:5" ht="12.75" customHeight="1">
      <c r="A309" s="44" t="s">
        <v>58</v>
      </c>
      <c r="B309" s="44" t="s">
        <v>34</v>
      </c>
      <c r="C309" s="14" t="s">
        <v>13</v>
      </c>
      <c r="D309" s="14">
        <v>1</v>
      </c>
      <c r="E309" s="38">
        <v>2033.31</v>
      </c>
    </row>
    <row r="310" spans="1:5" ht="12.75" customHeight="1">
      <c r="A310" s="44"/>
      <c r="B310" s="44"/>
      <c r="C310" s="14" t="s">
        <v>14</v>
      </c>
      <c r="D310" s="14">
        <v>1</v>
      </c>
      <c r="E310" s="38">
        <v>2465.41</v>
      </c>
    </row>
    <row r="311" spans="1:5" ht="12.75" customHeight="1">
      <c r="A311" s="44"/>
      <c r="B311" s="44"/>
      <c r="C311" s="14" t="s">
        <v>15</v>
      </c>
      <c r="D311" s="14">
        <v>6</v>
      </c>
      <c r="E311" s="38">
        <v>3311.28</v>
      </c>
    </row>
    <row r="312" spans="1:5" ht="12.75" customHeight="1">
      <c r="A312" s="44"/>
      <c r="B312" s="44"/>
      <c r="C312" s="14" t="s">
        <v>15</v>
      </c>
      <c r="D312" s="14">
        <v>9</v>
      </c>
      <c r="E312" s="38">
        <v>3864.95</v>
      </c>
    </row>
    <row r="313" spans="1:5" ht="12.75" customHeight="1">
      <c r="A313" s="44"/>
      <c r="B313" s="44"/>
      <c r="C313" s="14" t="s">
        <v>16</v>
      </c>
      <c r="D313" s="14">
        <v>6</v>
      </c>
      <c r="E313" s="38">
        <v>4255.8500000000004</v>
      </c>
    </row>
    <row r="314" spans="1:5" ht="12.75" customHeight="1">
      <c r="A314" s="44"/>
      <c r="B314" s="44"/>
      <c r="C314" s="14" t="s">
        <v>16</v>
      </c>
      <c r="D314" s="14">
        <v>9</v>
      </c>
      <c r="E314" s="38">
        <v>4686.3</v>
      </c>
    </row>
    <row r="315" spans="1:5" ht="12.75" customHeight="1">
      <c r="A315" s="44"/>
      <c r="B315" s="44"/>
      <c r="C315" s="14" t="s">
        <v>17</v>
      </c>
      <c r="D315" s="14">
        <v>6</v>
      </c>
      <c r="E315" s="38">
        <v>5160.2700000000004</v>
      </c>
    </row>
    <row r="316" spans="1:5" ht="12.75" customHeight="1">
      <c r="A316" s="44"/>
      <c r="B316" s="44"/>
      <c r="C316" s="14" t="s">
        <v>17</v>
      </c>
      <c r="D316" s="14">
        <v>9</v>
      </c>
      <c r="E316" s="38">
        <v>5682.16</v>
      </c>
    </row>
    <row r="317" spans="1:5" ht="12.75" customHeight="1">
      <c r="A317" s="44"/>
      <c r="B317" s="44"/>
      <c r="C317" s="14" t="s">
        <v>18</v>
      </c>
      <c r="D317" s="14">
        <v>1</v>
      </c>
      <c r="E317" s="38">
        <v>5328.66</v>
      </c>
    </row>
    <row r="318" spans="1:5" ht="12.75" customHeight="1">
      <c r="A318" s="44"/>
      <c r="B318" s="44"/>
      <c r="C318" s="14" t="s">
        <v>18</v>
      </c>
      <c r="D318" s="14">
        <v>3</v>
      </c>
      <c r="E318" s="38">
        <v>5682.16</v>
      </c>
    </row>
    <row r="319" spans="1:5" ht="12.75" customHeight="1">
      <c r="A319" s="44"/>
      <c r="B319" s="44"/>
      <c r="C319" s="14" t="s">
        <v>18</v>
      </c>
      <c r="D319" s="14">
        <v>6</v>
      </c>
      <c r="E319" s="38">
        <v>6256.75</v>
      </c>
    </row>
    <row r="320" spans="1:5" ht="12.75" customHeight="1">
      <c r="A320" s="44"/>
      <c r="B320" s="44"/>
      <c r="C320" s="14" t="s">
        <v>18</v>
      </c>
      <c r="D320" s="14">
        <v>9</v>
      </c>
      <c r="E320" s="38">
        <v>6889.63</v>
      </c>
    </row>
    <row r="321" spans="1:5" ht="12.75" customHeight="1">
      <c r="A321" s="44"/>
      <c r="B321" s="44"/>
      <c r="C321" s="14" t="s">
        <v>18</v>
      </c>
      <c r="D321" s="14">
        <v>10</v>
      </c>
      <c r="E321" s="38">
        <v>7114.46</v>
      </c>
    </row>
    <row r="322" spans="1:5" ht="12.75" customHeight="1">
      <c r="A322" s="44"/>
      <c r="B322" s="44"/>
      <c r="C322" s="14" t="s">
        <v>19</v>
      </c>
      <c r="D322" s="14">
        <v>1</v>
      </c>
      <c r="E322" s="38">
        <v>6461.02</v>
      </c>
    </row>
    <row r="323" spans="1:5" ht="12.75" customHeight="1">
      <c r="A323" s="44"/>
      <c r="B323" s="44"/>
      <c r="C323" s="14" t="s">
        <v>19</v>
      </c>
      <c r="D323" s="14">
        <v>6</v>
      </c>
      <c r="E323" s="38">
        <v>7586.4</v>
      </c>
    </row>
    <row r="324" spans="1:5" ht="12.75" customHeight="1">
      <c r="A324" s="44"/>
      <c r="B324" s="44"/>
      <c r="C324" s="14" t="s">
        <v>19</v>
      </c>
      <c r="D324" s="14">
        <v>9</v>
      </c>
      <c r="E324" s="38">
        <v>8353.65</v>
      </c>
    </row>
    <row r="325" spans="1:5" ht="12.75" customHeight="1">
      <c r="A325" s="44"/>
      <c r="B325" s="44"/>
      <c r="C325" s="14" t="s">
        <v>19</v>
      </c>
      <c r="D325" s="14">
        <v>10</v>
      </c>
      <c r="E325" s="38">
        <v>8626.2800000000007</v>
      </c>
    </row>
    <row r="326" spans="1:5" ht="12.75" customHeight="1">
      <c r="A326" s="44" t="s">
        <v>59</v>
      </c>
      <c r="B326" s="44" t="s">
        <v>24</v>
      </c>
      <c r="C326" s="14" t="s">
        <v>19</v>
      </c>
      <c r="D326" s="14">
        <v>6</v>
      </c>
      <c r="E326" s="38">
        <v>7586.4</v>
      </c>
    </row>
    <row r="327" spans="1:5">
      <c r="A327" s="44"/>
      <c r="B327" s="44"/>
      <c r="C327" s="14" t="s">
        <v>19</v>
      </c>
      <c r="D327" s="14">
        <v>9</v>
      </c>
      <c r="E327" s="38">
        <v>8353.65</v>
      </c>
    </row>
    <row r="328" spans="1:5">
      <c r="A328" s="44"/>
      <c r="B328" s="44"/>
      <c r="C328" s="14" t="s">
        <v>37</v>
      </c>
      <c r="D328" s="14">
        <v>6</v>
      </c>
      <c r="E328" s="38">
        <v>9198.48</v>
      </c>
    </row>
    <row r="329" spans="1:5">
      <c r="A329" s="44"/>
      <c r="B329" s="44"/>
      <c r="C329" s="14" t="s">
        <v>37</v>
      </c>
      <c r="D329" s="14">
        <v>9</v>
      </c>
      <c r="E329" s="38">
        <v>10128.81</v>
      </c>
    </row>
    <row r="330" spans="1:5" ht="12.75" customHeight="1">
      <c r="A330" s="44" t="s">
        <v>60</v>
      </c>
      <c r="B330" s="44" t="s">
        <v>34</v>
      </c>
      <c r="C330" s="14" t="s">
        <v>16</v>
      </c>
      <c r="D330" s="14">
        <v>6</v>
      </c>
      <c r="E330" s="38">
        <v>4255.8500000000004</v>
      </c>
    </row>
    <row r="331" spans="1:5" ht="12.75" customHeight="1">
      <c r="A331" s="44"/>
      <c r="B331" s="44"/>
      <c r="C331" s="14" t="s">
        <v>16</v>
      </c>
      <c r="D331" s="14">
        <v>9</v>
      </c>
      <c r="E331" s="38">
        <v>4686.3</v>
      </c>
    </row>
    <row r="332" spans="1:5" ht="12.75" customHeight="1">
      <c r="A332" s="44"/>
      <c r="B332" s="44"/>
      <c r="C332" s="14" t="s">
        <v>17</v>
      </c>
      <c r="D332" s="14">
        <v>6</v>
      </c>
      <c r="E332" s="38">
        <v>5160.2700000000004</v>
      </c>
    </row>
    <row r="333" spans="1:5" ht="12.75" customHeight="1">
      <c r="A333" s="44"/>
      <c r="B333" s="44"/>
      <c r="C333" s="14" t="s">
        <v>17</v>
      </c>
      <c r="D333" s="14">
        <v>9</v>
      </c>
      <c r="E333" s="38">
        <v>5682.16</v>
      </c>
    </row>
    <row r="334" spans="1:5" ht="12.75" customHeight="1">
      <c r="A334" s="44"/>
      <c r="B334" s="44"/>
      <c r="C334" s="14" t="s">
        <v>18</v>
      </c>
      <c r="D334" s="14">
        <v>1</v>
      </c>
      <c r="E334" s="38">
        <v>5328.66</v>
      </c>
    </row>
    <row r="335" spans="1:5" ht="12.75" customHeight="1">
      <c r="A335" s="44"/>
      <c r="B335" s="44"/>
      <c r="C335" s="14" t="s">
        <v>18</v>
      </c>
      <c r="D335" s="14">
        <v>6</v>
      </c>
      <c r="E335" s="38">
        <v>6256.75</v>
      </c>
    </row>
    <row r="336" spans="1:5" ht="12.75" customHeight="1">
      <c r="A336" s="44"/>
      <c r="B336" s="44"/>
      <c r="C336" s="14" t="s">
        <v>18</v>
      </c>
      <c r="D336" s="14">
        <v>9</v>
      </c>
      <c r="E336" s="38">
        <v>6889.63</v>
      </c>
    </row>
    <row r="337" spans="1:5" ht="12.75" customHeight="1">
      <c r="A337" s="44"/>
      <c r="B337" s="44"/>
      <c r="C337" s="14" t="s">
        <v>18</v>
      </c>
      <c r="D337" s="14">
        <v>10</v>
      </c>
      <c r="E337" s="38">
        <v>7114.46</v>
      </c>
    </row>
    <row r="338" spans="1:5" ht="12.75" customHeight="1">
      <c r="A338" s="44"/>
      <c r="B338" s="44"/>
      <c r="C338" s="14" t="s">
        <v>19</v>
      </c>
      <c r="D338" s="14">
        <v>1</v>
      </c>
      <c r="E338" s="38">
        <v>6461.02</v>
      </c>
    </row>
    <row r="339" spans="1:5" ht="12.75" customHeight="1">
      <c r="A339" s="44"/>
      <c r="B339" s="44"/>
      <c r="C339" s="14" t="s">
        <v>19</v>
      </c>
      <c r="D339" s="14">
        <v>3</v>
      </c>
      <c r="E339" s="38">
        <v>6889.63</v>
      </c>
    </row>
    <row r="340" spans="1:5" ht="12.75" customHeight="1">
      <c r="A340" s="44"/>
      <c r="B340" s="44"/>
      <c r="C340" s="14" t="s">
        <v>19</v>
      </c>
      <c r="D340" s="14">
        <v>6</v>
      </c>
      <c r="E340" s="38">
        <v>7586.4</v>
      </c>
    </row>
    <row r="341" spans="1:5" ht="12.75" customHeight="1">
      <c r="A341" s="44"/>
      <c r="B341" s="44"/>
      <c r="C341" s="14" t="s">
        <v>19</v>
      </c>
      <c r="D341" s="14">
        <v>9</v>
      </c>
      <c r="E341" s="38">
        <v>8353.65</v>
      </c>
    </row>
    <row r="342" spans="1:5" ht="12.75" customHeight="1">
      <c r="A342" s="44"/>
      <c r="B342" s="44"/>
      <c r="C342" s="14" t="s">
        <v>19</v>
      </c>
      <c r="D342" s="14">
        <v>10</v>
      </c>
      <c r="E342" s="38">
        <v>8626.2800000000007</v>
      </c>
    </row>
    <row r="343" spans="1:5" ht="12.75" customHeight="1">
      <c r="A343" s="44" t="s">
        <v>61</v>
      </c>
      <c r="B343" s="44" t="s">
        <v>24</v>
      </c>
      <c r="C343" s="14" t="s">
        <v>19</v>
      </c>
      <c r="D343" s="14">
        <v>6</v>
      </c>
      <c r="E343" s="38">
        <v>7586.4</v>
      </c>
    </row>
    <row r="344" spans="1:5" ht="12.75" customHeight="1">
      <c r="A344" s="44"/>
      <c r="B344" s="44"/>
      <c r="C344" s="14" t="s">
        <v>37</v>
      </c>
      <c r="D344" s="14">
        <v>6</v>
      </c>
      <c r="E344" s="38">
        <v>9198.48</v>
      </c>
    </row>
    <row r="345" spans="1:5" ht="12.75" customHeight="1">
      <c r="A345" s="44" t="s">
        <v>62</v>
      </c>
      <c r="B345" s="44" t="s">
        <v>34</v>
      </c>
      <c r="C345" s="14" t="s">
        <v>17</v>
      </c>
      <c r="D345" s="14">
        <v>6</v>
      </c>
      <c r="E345" s="38">
        <v>5160.2700000000004</v>
      </c>
    </row>
    <row r="346" spans="1:5" ht="12.75" customHeight="1">
      <c r="A346" s="44"/>
      <c r="B346" s="44"/>
      <c r="C346" s="14" t="s">
        <v>17</v>
      </c>
      <c r="D346" s="14">
        <v>9</v>
      </c>
      <c r="E346" s="38">
        <v>5682.16</v>
      </c>
    </row>
    <row r="347" spans="1:5" ht="12.75" customHeight="1">
      <c r="A347" s="44"/>
      <c r="B347" s="44"/>
      <c r="C347" s="14" t="s">
        <v>18</v>
      </c>
      <c r="D347" s="14">
        <v>6</v>
      </c>
      <c r="E347" s="38">
        <v>6256.75</v>
      </c>
    </row>
    <row r="348" spans="1:5" ht="12.75" customHeight="1">
      <c r="A348" s="44"/>
      <c r="B348" s="44"/>
      <c r="C348" s="14" t="s">
        <v>18</v>
      </c>
      <c r="D348" s="14">
        <v>9</v>
      </c>
      <c r="E348" s="38">
        <v>6889.63</v>
      </c>
    </row>
    <row r="349" spans="1:5" ht="12.75" customHeight="1">
      <c r="A349" s="44"/>
      <c r="B349" s="44"/>
      <c r="C349" s="14" t="s">
        <v>18</v>
      </c>
      <c r="D349" s="14">
        <v>10</v>
      </c>
      <c r="E349" s="38">
        <v>7114.46</v>
      </c>
    </row>
    <row r="350" spans="1:5" ht="12.75" customHeight="1">
      <c r="A350" s="44"/>
      <c r="B350" s="44"/>
      <c r="C350" s="14" t="s">
        <v>19</v>
      </c>
      <c r="D350" s="14">
        <v>6</v>
      </c>
      <c r="E350" s="38">
        <v>7586.4</v>
      </c>
    </row>
    <row r="351" spans="1:5" ht="12.75" customHeight="1">
      <c r="A351" s="44"/>
      <c r="B351" s="44"/>
      <c r="C351" s="14" t="s">
        <v>19</v>
      </c>
      <c r="D351" s="14">
        <v>9</v>
      </c>
      <c r="E351" s="38">
        <v>8353.65</v>
      </c>
    </row>
    <row r="352" spans="1:5" ht="12.75" customHeight="1">
      <c r="A352" s="44"/>
      <c r="B352" s="44"/>
      <c r="C352" s="14" t="s">
        <v>19</v>
      </c>
      <c r="D352" s="14">
        <v>10</v>
      </c>
      <c r="E352" s="38">
        <v>8626.2800000000007</v>
      </c>
    </row>
    <row r="353" spans="1:5" ht="12.75" customHeight="1">
      <c r="A353" s="44" t="s">
        <v>63</v>
      </c>
      <c r="B353" s="44" t="s">
        <v>24</v>
      </c>
      <c r="C353" s="14" t="s">
        <v>37</v>
      </c>
      <c r="D353" s="14">
        <v>6</v>
      </c>
      <c r="E353" s="38">
        <v>9198.48</v>
      </c>
    </row>
    <row r="354" spans="1:5" ht="12.75" customHeight="1">
      <c r="A354" s="44"/>
      <c r="B354" s="44"/>
      <c r="C354" s="14" t="s">
        <v>38</v>
      </c>
      <c r="D354" s="14">
        <v>5</v>
      </c>
      <c r="E354" s="38">
        <v>10800.78</v>
      </c>
    </row>
    <row r="355" spans="1:5" ht="12.75" customHeight="1">
      <c r="A355" s="44"/>
      <c r="B355" s="44"/>
      <c r="C355" s="14" t="s">
        <v>38</v>
      </c>
      <c r="D355" s="14">
        <v>8</v>
      </c>
      <c r="E355" s="38">
        <v>11893.09</v>
      </c>
    </row>
    <row r="356" spans="1:5" ht="12.75" customHeight="1">
      <c r="A356" s="44"/>
      <c r="B356" s="44"/>
      <c r="C356" s="14" t="s">
        <v>42</v>
      </c>
      <c r="D356" s="14">
        <v>1</v>
      </c>
      <c r="E356" s="38">
        <v>11517.21</v>
      </c>
    </row>
    <row r="357" spans="1:5" ht="12.75" customHeight="1">
      <c r="A357" s="44" t="s">
        <v>64</v>
      </c>
      <c r="B357" s="44" t="s">
        <v>34</v>
      </c>
      <c r="C357" s="14" t="s">
        <v>15</v>
      </c>
      <c r="D357" s="14">
        <v>1</v>
      </c>
      <c r="E357" s="38">
        <v>2989.29</v>
      </c>
    </row>
    <row r="358" spans="1:5" ht="12.75" customHeight="1">
      <c r="A358" s="44"/>
      <c r="B358" s="44"/>
      <c r="C358" s="14" t="s">
        <v>16</v>
      </c>
      <c r="D358" s="14">
        <v>1</v>
      </c>
      <c r="E358" s="38">
        <v>3624.53</v>
      </c>
    </row>
    <row r="359" spans="1:5" ht="12.75" customHeight="1">
      <c r="A359" s="44"/>
      <c r="B359" s="44"/>
      <c r="C359" s="14" t="s">
        <v>16</v>
      </c>
      <c r="D359" s="14">
        <v>10</v>
      </c>
      <c r="E359" s="38">
        <v>4839.22</v>
      </c>
    </row>
    <row r="360" spans="1:5" ht="12.75" customHeight="1">
      <c r="A360" s="44" t="s">
        <v>65</v>
      </c>
      <c r="B360" s="44" t="s">
        <v>49</v>
      </c>
      <c r="C360" s="14" t="s">
        <v>38</v>
      </c>
      <c r="D360" s="14">
        <v>1</v>
      </c>
      <c r="E360" s="38">
        <v>8961.09</v>
      </c>
    </row>
    <row r="361" spans="1:5" ht="12.75" customHeight="1">
      <c r="A361" s="44"/>
      <c r="B361" s="44"/>
      <c r="C361" s="14" t="s">
        <v>42</v>
      </c>
      <c r="D361" s="14">
        <v>6</v>
      </c>
      <c r="E361" s="38">
        <v>13523.34</v>
      </c>
    </row>
    <row r="362" spans="1:5" ht="12.75" customHeight="1">
      <c r="A362" s="44"/>
      <c r="B362" s="44"/>
      <c r="C362" s="14" t="s">
        <v>42</v>
      </c>
      <c r="D362" s="14">
        <v>9</v>
      </c>
      <c r="E362" s="38">
        <v>14048.15</v>
      </c>
    </row>
    <row r="363" spans="1:5" ht="12.75" customHeight="1">
      <c r="A363" s="44"/>
      <c r="B363" s="44"/>
      <c r="C363" s="14" t="s">
        <v>66</v>
      </c>
      <c r="D363" s="14">
        <v>6</v>
      </c>
      <c r="E363" s="38">
        <v>16397.05</v>
      </c>
    </row>
    <row r="364" spans="1:5" ht="12.75" customHeight="1">
      <c r="A364" s="44"/>
      <c r="B364" s="44"/>
      <c r="C364" s="14" t="s">
        <v>66</v>
      </c>
      <c r="D364" s="14">
        <v>8</v>
      </c>
      <c r="E364" s="38">
        <v>17484.810000000001</v>
      </c>
    </row>
    <row r="365" spans="1:5" ht="12.75" customHeight="1">
      <c r="A365" s="44"/>
      <c r="B365" s="44"/>
      <c r="C365" s="14" t="s">
        <v>66</v>
      </c>
      <c r="D365" s="14">
        <v>10</v>
      </c>
      <c r="E365" s="38">
        <v>18644.669999999998</v>
      </c>
    </row>
    <row r="366" spans="1:5" ht="12.75" customHeight="1">
      <c r="A366" s="44" t="s">
        <v>67</v>
      </c>
      <c r="B366" s="44" t="s">
        <v>34</v>
      </c>
      <c r="C366" s="14" t="s">
        <v>17</v>
      </c>
      <c r="D366" s="14">
        <v>6</v>
      </c>
      <c r="E366" s="38">
        <v>5160.2700000000004</v>
      </c>
    </row>
    <row r="367" spans="1:5" ht="12.75" customHeight="1">
      <c r="A367" s="44"/>
      <c r="B367" s="44"/>
      <c r="C367" s="14" t="s">
        <v>18</v>
      </c>
      <c r="D367" s="14">
        <v>6</v>
      </c>
      <c r="E367" s="38">
        <v>6256.75</v>
      </c>
    </row>
    <row r="368" spans="1:5" ht="12.75" customHeight="1">
      <c r="A368" s="44"/>
      <c r="B368" s="44"/>
      <c r="C368" s="14" t="s">
        <v>18</v>
      </c>
      <c r="D368" s="14">
        <v>9</v>
      </c>
      <c r="E368" s="38">
        <v>6889.63</v>
      </c>
    </row>
    <row r="369" spans="1:5" ht="12.75" customHeight="1">
      <c r="A369" s="44"/>
      <c r="B369" s="44"/>
      <c r="C369" s="14" t="s">
        <v>19</v>
      </c>
      <c r="D369" s="14">
        <v>6</v>
      </c>
      <c r="E369" s="38">
        <v>7586.4</v>
      </c>
    </row>
    <row r="370" spans="1:5" ht="12.75" customHeight="1">
      <c r="A370" s="44"/>
      <c r="B370" s="44"/>
      <c r="C370" s="14" t="s">
        <v>19</v>
      </c>
      <c r="D370" s="14">
        <v>9</v>
      </c>
      <c r="E370" s="38">
        <v>8353.65</v>
      </c>
    </row>
    <row r="371" spans="1:5" ht="12.75" customHeight="1">
      <c r="A371" s="44"/>
      <c r="B371" s="44"/>
      <c r="C371" s="14" t="s">
        <v>19</v>
      </c>
      <c r="D371" s="14">
        <v>10</v>
      </c>
      <c r="E371" s="38">
        <v>8626.2800000000007</v>
      </c>
    </row>
    <row r="372" spans="1:5" ht="12.75" customHeight="1">
      <c r="A372" s="44" t="s">
        <v>68</v>
      </c>
      <c r="B372" s="44" t="s">
        <v>24</v>
      </c>
      <c r="C372" s="14" t="s">
        <v>37</v>
      </c>
      <c r="D372" s="14">
        <v>6</v>
      </c>
      <c r="E372" s="38">
        <v>9198.48</v>
      </c>
    </row>
    <row r="373" spans="1:5" ht="12.75" customHeight="1">
      <c r="A373" s="44"/>
      <c r="B373" s="44"/>
      <c r="C373" s="14" t="s">
        <v>37</v>
      </c>
      <c r="D373" s="14">
        <v>9</v>
      </c>
      <c r="E373" s="38">
        <v>10128.81</v>
      </c>
    </row>
    <row r="374" spans="1:5" ht="12.75" customHeight="1">
      <c r="A374" s="44"/>
      <c r="B374" s="44"/>
      <c r="C374" s="14" t="s">
        <v>38</v>
      </c>
      <c r="D374" s="14">
        <v>5</v>
      </c>
      <c r="E374" s="38">
        <v>10800.78</v>
      </c>
    </row>
    <row r="375" spans="1:5" ht="12.75" customHeight="1">
      <c r="A375" s="44"/>
      <c r="B375" s="44"/>
      <c r="C375" s="14" t="s">
        <v>38</v>
      </c>
      <c r="D375" s="14">
        <v>8</v>
      </c>
      <c r="E375" s="38">
        <v>11893.09</v>
      </c>
    </row>
    <row r="376" spans="1:5" ht="12.75" customHeight="1">
      <c r="A376" s="44"/>
      <c r="B376" s="44"/>
      <c r="C376" s="14" t="s">
        <v>42</v>
      </c>
      <c r="D376" s="14">
        <v>1</v>
      </c>
      <c r="E376" s="38">
        <v>11517.21</v>
      </c>
    </row>
    <row r="377" spans="1:5" ht="12.75" customHeight="1">
      <c r="A377" s="44"/>
      <c r="B377" s="44"/>
      <c r="C377" s="14" t="s">
        <v>42</v>
      </c>
      <c r="D377" s="14">
        <v>10</v>
      </c>
      <c r="E377" s="38">
        <v>15377.05</v>
      </c>
    </row>
    <row r="378" spans="1:5" ht="12.75" customHeight="1">
      <c r="A378" s="44" t="s">
        <v>69</v>
      </c>
      <c r="B378" s="44" t="s">
        <v>24</v>
      </c>
      <c r="C378" s="14" t="s">
        <v>42</v>
      </c>
      <c r="D378" s="14">
        <v>5</v>
      </c>
      <c r="E378" s="38">
        <v>13095.89</v>
      </c>
    </row>
    <row r="379" spans="1:5" ht="12.75" customHeight="1">
      <c r="A379" s="44"/>
      <c r="B379" s="44"/>
      <c r="C379" s="14" t="s">
        <v>42</v>
      </c>
      <c r="D379" s="14">
        <v>8</v>
      </c>
      <c r="E379" s="38">
        <v>14420.43</v>
      </c>
    </row>
    <row r="380" spans="1:5" ht="12.75" customHeight="1">
      <c r="A380" s="14" t="s">
        <v>70</v>
      </c>
      <c r="B380" s="14" t="s">
        <v>24</v>
      </c>
      <c r="C380" s="14" t="s">
        <v>42</v>
      </c>
      <c r="D380" s="14">
        <v>8</v>
      </c>
      <c r="E380" s="38">
        <v>14420.43</v>
      </c>
    </row>
    <row r="381" spans="1:5" ht="12.75" customHeight="1">
      <c r="A381" s="44" t="s">
        <v>71</v>
      </c>
      <c r="B381" s="44" t="s">
        <v>24</v>
      </c>
      <c r="C381" s="14" t="s">
        <v>42</v>
      </c>
      <c r="D381" s="14">
        <v>5</v>
      </c>
      <c r="E381" s="38">
        <v>13095.89</v>
      </c>
    </row>
    <row r="382" spans="1:5" ht="12.75" customHeight="1">
      <c r="A382" s="44"/>
      <c r="B382" s="44"/>
      <c r="C382" s="14" t="s">
        <v>42</v>
      </c>
      <c r="D382" s="14">
        <v>8</v>
      </c>
      <c r="E382" s="38">
        <v>14420.43</v>
      </c>
    </row>
    <row r="383" spans="1:5">
      <c r="A383" s="44"/>
      <c r="B383" s="44"/>
      <c r="C383" s="14" t="s">
        <v>42</v>
      </c>
      <c r="D383" s="14">
        <v>10</v>
      </c>
      <c r="E383" s="38">
        <v>15377.05</v>
      </c>
    </row>
    <row r="384" spans="1:5" ht="12.75" customHeight="1">
      <c r="A384" s="44" t="s">
        <v>72</v>
      </c>
      <c r="B384" s="44" t="s">
        <v>24</v>
      </c>
      <c r="C384" s="14" t="s">
        <v>42</v>
      </c>
      <c r="D384" s="14">
        <v>5</v>
      </c>
      <c r="E384" s="38">
        <v>13095.89</v>
      </c>
    </row>
    <row r="385" spans="1:5" ht="12.75" customHeight="1">
      <c r="A385" s="44"/>
      <c r="B385" s="44"/>
      <c r="C385" s="14" t="s">
        <v>42</v>
      </c>
      <c r="D385" s="14">
        <v>8</v>
      </c>
      <c r="E385" s="38">
        <v>14420.43</v>
      </c>
    </row>
    <row r="386" spans="1:5" ht="12.75" customHeight="1">
      <c r="A386" s="44"/>
      <c r="B386" s="44"/>
      <c r="C386" s="14" t="s">
        <v>42</v>
      </c>
      <c r="D386" s="14">
        <v>10</v>
      </c>
      <c r="E386" s="38">
        <v>15377.05</v>
      </c>
    </row>
    <row r="387" spans="1:5" ht="12.75" customHeight="1">
      <c r="A387" s="44" t="s">
        <v>74</v>
      </c>
      <c r="B387" s="44" t="s">
        <v>49</v>
      </c>
      <c r="C387" s="14" t="s">
        <v>37</v>
      </c>
      <c r="D387" s="14">
        <v>8</v>
      </c>
      <c r="E387" s="38">
        <v>9808.68</v>
      </c>
    </row>
    <row r="388" spans="1:5" ht="12.75" customHeight="1">
      <c r="A388" s="44"/>
      <c r="B388" s="44"/>
      <c r="C388" s="14" t="s">
        <v>38</v>
      </c>
      <c r="D388" s="14">
        <v>5</v>
      </c>
      <c r="E388" s="38">
        <v>10800.78</v>
      </c>
    </row>
    <row r="389" spans="1:5" ht="12.75" customHeight="1">
      <c r="A389" s="44"/>
      <c r="B389" s="44"/>
      <c r="C389" s="14" t="s">
        <v>38</v>
      </c>
      <c r="D389" s="14">
        <v>6</v>
      </c>
      <c r="E389" s="38">
        <v>11153.21</v>
      </c>
    </row>
    <row r="390" spans="1:5" ht="12.75" customHeight="1">
      <c r="A390" s="44"/>
      <c r="B390" s="44"/>
      <c r="C390" s="14" t="s">
        <v>38</v>
      </c>
      <c r="D390" s="14">
        <v>8</v>
      </c>
      <c r="E390" s="38">
        <v>11893.09</v>
      </c>
    </row>
    <row r="391" spans="1:5" ht="12.75" customHeight="1">
      <c r="A391" s="44"/>
      <c r="B391" s="44"/>
      <c r="C391" s="14" t="s">
        <v>38</v>
      </c>
      <c r="D391" s="14">
        <v>9</v>
      </c>
      <c r="E391" s="38">
        <v>12281.25</v>
      </c>
    </row>
    <row r="392" spans="1:5" ht="12.75" customHeight="1">
      <c r="A392" s="44"/>
      <c r="B392" s="44"/>
      <c r="C392" s="14" t="s">
        <v>42</v>
      </c>
      <c r="D392" s="14">
        <v>5</v>
      </c>
      <c r="E392" s="38">
        <v>13095.89</v>
      </c>
    </row>
    <row r="393" spans="1:5" ht="12.75" customHeight="1">
      <c r="A393" s="44"/>
      <c r="B393" s="44"/>
      <c r="C393" s="14" t="s">
        <v>42</v>
      </c>
      <c r="D393" s="14">
        <v>6</v>
      </c>
      <c r="E393" s="38">
        <v>13523.34</v>
      </c>
    </row>
    <row r="394" spans="1:5" ht="12.75" customHeight="1">
      <c r="A394" s="44"/>
      <c r="B394" s="44"/>
      <c r="C394" s="14" t="s">
        <v>42</v>
      </c>
      <c r="D394" s="14">
        <v>9</v>
      </c>
      <c r="E394" s="38">
        <v>14048.15</v>
      </c>
    </row>
    <row r="395" spans="1:5" ht="12.75" customHeight="1">
      <c r="A395" s="44"/>
      <c r="B395" s="44"/>
      <c r="C395" s="14" t="s">
        <v>66</v>
      </c>
      <c r="D395" s="14">
        <v>2</v>
      </c>
      <c r="E395" s="38">
        <v>14420.43</v>
      </c>
    </row>
    <row r="396" spans="1:5" ht="12.75" customHeight="1">
      <c r="A396" s="44"/>
      <c r="B396" s="44"/>
      <c r="C396" s="14" t="s">
        <v>66</v>
      </c>
      <c r="D396" s="14">
        <v>6</v>
      </c>
      <c r="E396" s="38">
        <v>16397.05</v>
      </c>
    </row>
    <row r="397" spans="1:5" ht="12.75" customHeight="1">
      <c r="A397" s="44"/>
      <c r="B397" s="44"/>
      <c r="C397" s="14" t="s">
        <v>66</v>
      </c>
      <c r="D397" s="14">
        <v>8</v>
      </c>
      <c r="E397" s="38">
        <v>17484.810000000001</v>
      </c>
    </row>
    <row r="398" spans="1:5" ht="12.75" customHeight="1">
      <c r="A398" s="44"/>
      <c r="B398" s="44"/>
      <c r="C398" s="14" t="s">
        <v>66</v>
      </c>
      <c r="D398" s="14">
        <v>9</v>
      </c>
      <c r="E398" s="38">
        <v>18055.46</v>
      </c>
    </row>
    <row r="399" spans="1:5" ht="12.75" customHeight="1">
      <c r="A399" s="44"/>
      <c r="B399" s="44"/>
      <c r="C399" s="14" t="s">
        <v>66</v>
      </c>
      <c r="D399" s="14">
        <v>10</v>
      </c>
      <c r="E399" s="38">
        <v>18644.669999999998</v>
      </c>
    </row>
    <row r="400" spans="1:5" ht="12.75" customHeight="1">
      <c r="A400" s="44" t="s">
        <v>75</v>
      </c>
      <c r="B400" s="44" t="s">
        <v>49</v>
      </c>
      <c r="C400" s="14" t="s">
        <v>37</v>
      </c>
      <c r="D400" s="14">
        <v>8</v>
      </c>
      <c r="E400" s="38">
        <v>9808.68</v>
      </c>
    </row>
    <row r="401" spans="1:5" ht="12.75" customHeight="1">
      <c r="A401" s="44"/>
      <c r="B401" s="44"/>
      <c r="C401" s="14" t="s">
        <v>38</v>
      </c>
      <c r="D401" s="14">
        <v>6</v>
      </c>
      <c r="E401" s="38">
        <v>11153.21</v>
      </c>
    </row>
    <row r="402" spans="1:5" ht="12.75" customHeight="1">
      <c r="A402" s="44"/>
      <c r="B402" s="44"/>
      <c r="C402" s="14" t="s">
        <v>42</v>
      </c>
      <c r="D402" s="14">
        <v>6</v>
      </c>
      <c r="E402" s="38">
        <v>13523.34</v>
      </c>
    </row>
    <row r="403" spans="1:5" ht="12.75" customHeight="1">
      <c r="A403" s="44"/>
      <c r="B403" s="44"/>
      <c r="C403" s="14" t="s">
        <v>66</v>
      </c>
      <c r="D403" s="14">
        <v>1</v>
      </c>
      <c r="E403" s="38">
        <v>13964.66</v>
      </c>
    </row>
    <row r="404" spans="1:5" ht="12.75" customHeight="1">
      <c r="A404" s="44" t="s">
        <v>114</v>
      </c>
      <c r="B404" s="44" t="s">
        <v>49</v>
      </c>
      <c r="C404" s="14" t="s">
        <v>37</v>
      </c>
      <c r="D404" s="14">
        <v>8</v>
      </c>
      <c r="E404" s="38">
        <v>9808.68</v>
      </c>
    </row>
    <row r="405" spans="1:5" ht="12.75" customHeight="1">
      <c r="A405" s="44"/>
      <c r="B405" s="44"/>
      <c r="C405" s="14" t="s">
        <v>38</v>
      </c>
      <c r="D405" s="14">
        <v>5</v>
      </c>
      <c r="E405" s="38">
        <v>10800.78</v>
      </c>
    </row>
    <row r="406" spans="1:5" ht="12.75" customHeight="1">
      <c r="A406" s="44"/>
      <c r="B406" s="44"/>
      <c r="C406" s="14" t="s">
        <v>38</v>
      </c>
      <c r="D406" s="14">
        <v>6</v>
      </c>
      <c r="E406" s="38">
        <v>11153.21</v>
      </c>
    </row>
    <row r="407" spans="1:5" ht="12.75" customHeight="1">
      <c r="A407" s="44"/>
      <c r="B407" s="44"/>
      <c r="C407" s="14" t="s">
        <v>38</v>
      </c>
      <c r="D407" s="14">
        <v>9</v>
      </c>
      <c r="E407" s="38">
        <v>12281.25</v>
      </c>
    </row>
    <row r="408" spans="1:5" ht="12.75" customHeight="1">
      <c r="A408" s="44"/>
      <c r="B408" s="44"/>
      <c r="C408" s="14" t="s">
        <v>42</v>
      </c>
      <c r="D408" s="14">
        <v>5</v>
      </c>
      <c r="E408" s="38">
        <v>13095.89</v>
      </c>
    </row>
    <row r="409" spans="1:5" ht="12.75" customHeight="1">
      <c r="A409" s="44"/>
      <c r="B409" s="44"/>
      <c r="C409" s="14" t="s">
        <v>42</v>
      </c>
      <c r="D409" s="14">
        <v>6</v>
      </c>
      <c r="E409" s="38">
        <v>13523.34</v>
      </c>
    </row>
    <row r="410" spans="1:5" ht="12.75" customHeight="1">
      <c r="A410" s="44"/>
      <c r="B410" s="44"/>
      <c r="C410" s="14" t="s">
        <v>42</v>
      </c>
      <c r="D410" s="14">
        <v>8</v>
      </c>
      <c r="E410" s="38">
        <v>14420.43</v>
      </c>
    </row>
    <row r="411" spans="1:5" ht="12.75" customHeight="1">
      <c r="A411" s="44" t="s">
        <v>77</v>
      </c>
      <c r="B411" s="44" t="s">
        <v>49</v>
      </c>
      <c r="C411" s="14" t="s">
        <v>37</v>
      </c>
      <c r="D411" s="14">
        <v>8</v>
      </c>
      <c r="E411" s="38">
        <v>9808.68</v>
      </c>
    </row>
    <row r="412" spans="1:5" ht="12.75" customHeight="1">
      <c r="A412" s="44"/>
      <c r="B412" s="44"/>
      <c r="C412" s="14" t="s">
        <v>38</v>
      </c>
      <c r="D412" s="14">
        <v>6</v>
      </c>
      <c r="E412" s="38">
        <v>11153.21</v>
      </c>
    </row>
    <row r="413" spans="1:5" ht="12.75" customHeight="1">
      <c r="A413" s="44"/>
      <c r="B413" s="44"/>
      <c r="C413" s="14" t="s">
        <v>42</v>
      </c>
      <c r="D413" s="14">
        <v>6</v>
      </c>
      <c r="E413" s="38">
        <v>13523.34</v>
      </c>
    </row>
    <row r="414" spans="1:5" ht="12.75" customHeight="1">
      <c r="A414" s="44" t="s">
        <v>78</v>
      </c>
      <c r="B414" s="44" t="s">
        <v>49</v>
      </c>
      <c r="C414" s="14" t="s">
        <v>37</v>
      </c>
      <c r="D414" s="14">
        <v>8</v>
      </c>
      <c r="E414" s="38">
        <v>9808.68</v>
      </c>
    </row>
    <row r="415" spans="1:5" ht="12.75" customHeight="1">
      <c r="A415" s="44"/>
      <c r="B415" s="44"/>
      <c r="C415" s="14" t="s">
        <v>38</v>
      </c>
      <c r="D415" s="14">
        <v>5</v>
      </c>
      <c r="E415" s="38">
        <v>10800.78</v>
      </c>
    </row>
    <row r="416" spans="1:5" ht="12.75" customHeight="1">
      <c r="A416" s="44"/>
      <c r="B416" s="44"/>
      <c r="C416" s="14" t="s">
        <v>38</v>
      </c>
      <c r="D416" s="14">
        <v>6</v>
      </c>
      <c r="E416" s="38">
        <v>11153.21</v>
      </c>
    </row>
    <row r="417" spans="1:5" ht="12.75" customHeight="1">
      <c r="A417" s="44"/>
      <c r="B417" s="44"/>
      <c r="C417" s="14" t="s">
        <v>42</v>
      </c>
      <c r="D417" s="14">
        <v>6</v>
      </c>
      <c r="E417" s="38">
        <v>13523.34</v>
      </c>
    </row>
    <row r="418" spans="1:5" ht="12.75" customHeight="1">
      <c r="A418" s="44"/>
      <c r="B418" s="44"/>
      <c r="C418" s="14" t="s">
        <v>42</v>
      </c>
      <c r="D418" s="14">
        <v>9</v>
      </c>
      <c r="E418" s="38">
        <v>14048.15</v>
      </c>
    </row>
    <row r="419" spans="1:5" ht="12.75" customHeight="1">
      <c r="A419" s="44"/>
      <c r="B419" s="44"/>
      <c r="C419" s="14" t="s">
        <v>66</v>
      </c>
      <c r="D419" s="14">
        <v>1</v>
      </c>
      <c r="E419" s="38">
        <v>13964.66</v>
      </c>
    </row>
    <row r="420" spans="1:5" ht="12.75" customHeight="1">
      <c r="A420" s="44"/>
      <c r="B420" s="44"/>
      <c r="C420" s="14" t="s">
        <v>66</v>
      </c>
      <c r="D420" s="14">
        <v>2</v>
      </c>
      <c r="E420" s="38">
        <v>14420.43</v>
      </c>
    </row>
    <row r="421" spans="1:5" ht="12.75" customHeight="1">
      <c r="A421" s="44"/>
      <c r="B421" s="44"/>
      <c r="C421" s="14" t="s">
        <v>66</v>
      </c>
      <c r="D421" s="14">
        <v>6</v>
      </c>
      <c r="E421" s="38">
        <v>16397.05</v>
      </c>
    </row>
    <row r="422" spans="1:5" ht="12.75" customHeight="1">
      <c r="A422" s="44"/>
      <c r="B422" s="44"/>
      <c r="C422" s="14" t="s">
        <v>66</v>
      </c>
      <c r="D422" s="14">
        <v>9</v>
      </c>
      <c r="E422" s="38">
        <v>18055.46</v>
      </c>
    </row>
    <row r="423" spans="1:5" ht="12.75" customHeight="1">
      <c r="A423" s="44"/>
      <c r="B423" s="44"/>
      <c r="C423" s="14" t="s">
        <v>66</v>
      </c>
      <c r="D423" s="14">
        <v>10</v>
      </c>
      <c r="E423" s="38">
        <v>18644.669999999998</v>
      </c>
    </row>
    <row r="424" spans="1:5" ht="12.75" customHeight="1">
      <c r="A424" s="44" t="s">
        <v>115</v>
      </c>
      <c r="B424" s="44" t="s">
        <v>49</v>
      </c>
      <c r="C424" s="14" t="s">
        <v>37</v>
      </c>
      <c r="D424" s="14">
        <v>8</v>
      </c>
      <c r="E424" s="38">
        <v>9808.68</v>
      </c>
    </row>
    <row r="425" spans="1:5" ht="12.75" customHeight="1">
      <c r="A425" s="44"/>
      <c r="B425" s="44"/>
      <c r="C425" s="14" t="s">
        <v>38</v>
      </c>
      <c r="D425" s="14">
        <v>5</v>
      </c>
      <c r="E425" s="38">
        <v>10800.78</v>
      </c>
    </row>
    <row r="426" spans="1:5" ht="12.75" customHeight="1">
      <c r="A426" s="44"/>
      <c r="B426" s="44"/>
      <c r="C426" s="14" t="s">
        <v>38</v>
      </c>
      <c r="D426" s="14">
        <v>6</v>
      </c>
      <c r="E426" s="38">
        <v>11153.21</v>
      </c>
    </row>
    <row r="427" spans="1:5" ht="12.75" customHeight="1">
      <c r="A427" s="44"/>
      <c r="B427" s="44"/>
      <c r="C427" s="14" t="s">
        <v>38</v>
      </c>
      <c r="D427" s="14">
        <v>8</v>
      </c>
      <c r="E427" s="38">
        <v>11893.09</v>
      </c>
    </row>
    <row r="428" spans="1:5" ht="12.75" customHeight="1">
      <c r="A428" s="44"/>
      <c r="B428" s="44"/>
      <c r="C428" s="14" t="s">
        <v>38</v>
      </c>
      <c r="D428" s="14">
        <v>9</v>
      </c>
      <c r="E428" s="38">
        <v>12281.25</v>
      </c>
    </row>
    <row r="429" spans="1:5" ht="12.75" customHeight="1">
      <c r="A429" s="44"/>
      <c r="B429" s="44"/>
      <c r="C429" s="14" t="s">
        <v>42</v>
      </c>
      <c r="D429" s="14">
        <v>6</v>
      </c>
      <c r="E429" s="38">
        <v>13523.34</v>
      </c>
    </row>
    <row r="430" spans="1:5" ht="12.75" customHeight="1">
      <c r="A430" s="44"/>
      <c r="B430" s="44"/>
      <c r="C430" s="14" t="s">
        <v>42</v>
      </c>
      <c r="D430" s="14">
        <v>9</v>
      </c>
      <c r="E430" s="38">
        <v>14048.15</v>
      </c>
    </row>
    <row r="431" spans="1:5" ht="12.75" customHeight="1">
      <c r="A431" s="44"/>
      <c r="B431" s="44"/>
      <c r="C431" s="14" t="s">
        <v>66</v>
      </c>
      <c r="D431" s="14">
        <v>1</v>
      </c>
      <c r="E431" s="38">
        <v>13964.66</v>
      </c>
    </row>
    <row r="432" spans="1:5" ht="12.75" customHeight="1">
      <c r="A432" s="44"/>
      <c r="B432" s="44"/>
      <c r="C432" s="14" t="s">
        <v>66</v>
      </c>
      <c r="D432" s="14">
        <v>2</v>
      </c>
      <c r="E432" s="38">
        <v>14420.43</v>
      </c>
    </row>
    <row r="433" spans="1:5" ht="12.75" customHeight="1">
      <c r="A433" s="44"/>
      <c r="B433" s="44"/>
      <c r="C433" s="14" t="s">
        <v>66</v>
      </c>
      <c r="D433" s="14">
        <v>6</v>
      </c>
      <c r="E433" s="38">
        <v>16397.05</v>
      </c>
    </row>
    <row r="434" spans="1:5" ht="12.75" customHeight="1">
      <c r="A434" s="44"/>
      <c r="B434" s="44"/>
      <c r="C434" s="14" t="s">
        <v>66</v>
      </c>
      <c r="D434" s="14">
        <v>10</v>
      </c>
      <c r="E434" s="38">
        <v>18644.669999999998</v>
      </c>
    </row>
    <row r="435" spans="1:5" ht="12.75" customHeight="1">
      <c r="A435" s="44" t="s">
        <v>80</v>
      </c>
      <c r="B435" s="44" t="s">
        <v>49</v>
      </c>
      <c r="C435" s="14" t="s">
        <v>37</v>
      </c>
      <c r="D435" s="14">
        <v>8</v>
      </c>
      <c r="E435" s="38">
        <v>9808.68</v>
      </c>
    </row>
    <row r="436" spans="1:5" ht="12.75" customHeight="1">
      <c r="A436" s="44"/>
      <c r="B436" s="44"/>
      <c r="C436" s="14" t="s">
        <v>38</v>
      </c>
      <c r="D436" s="14">
        <v>5</v>
      </c>
      <c r="E436" s="38">
        <v>10800.78</v>
      </c>
    </row>
    <row r="437" spans="1:5" ht="12.75" customHeight="1">
      <c r="A437" s="44"/>
      <c r="B437" s="44"/>
      <c r="C437" s="14" t="s">
        <v>38</v>
      </c>
      <c r="D437" s="14">
        <v>9</v>
      </c>
      <c r="E437" s="38">
        <v>12281.25</v>
      </c>
    </row>
    <row r="438" spans="1:5" ht="12.75" customHeight="1">
      <c r="A438" s="44"/>
      <c r="B438" s="44"/>
      <c r="C438" s="14" t="s">
        <v>38</v>
      </c>
      <c r="D438" s="14">
        <v>6</v>
      </c>
      <c r="E438" s="38">
        <v>11153.21</v>
      </c>
    </row>
    <row r="439" spans="1:5" ht="12.75" customHeight="1">
      <c r="A439" s="44"/>
      <c r="B439" s="44"/>
      <c r="C439" s="14" t="s">
        <v>38</v>
      </c>
      <c r="D439" s="14">
        <v>8</v>
      </c>
      <c r="E439" s="38">
        <v>11893.09</v>
      </c>
    </row>
    <row r="440" spans="1:5" ht="12.75" customHeight="1">
      <c r="A440" s="44"/>
      <c r="B440" s="44"/>
      <c r="C440" s="14" t="s">
        <v>42</v>
      </c>
      <c r="D440" s="14">
        <v>6</v>
      </c>
      <c r="E440" s="38">
        <v>13523.34</v>
      </c>
    </row>
    <row r="441" spans="1:5" ht="12.75" customHeight="1">
      <c r="A441" s="44"/>
      <c r="B441" s="44"/>
      <c r="C441" s="14" t="s">
        <v>42</v>
      </c>
      <c r="D441" s="14">
        <v>9</v>
      </c>
      <c r="E441" s="38">
        <v>14048.15</v>
      </c>
    </row>
    <row r="442" spans="1:5" ht="12.75" customHeight="1">
      <c r="A442" s="44"/>
      <c r="B442" s="44"/>
      <c r="C442" s="14" t="s">
        <v>66</v>
      </c>
      <c r="D442" s="14">
        <v>1</v>
      </c>
      <c r="E442" s="38">
        <v>13964.66</v>
      </c>
    </row>
    <row r="443" spans="1:5" ht="12.75" customHeight="1">
      <c r="A443" s="44"/>
      <c r="B443" s="44"/>
      <c r="C443" s="14" t="s">
        <v>66</v>
      </c>
      <c r="D443" s="14">
        <v>2</v>
      </c>
      <c r="E443" s="38">
        <v>14420.43</v>
      </c>
    </row>
    <row r="444" spans="1:5" ht="12.75" customHeight="1">
      <c r="A444" s="44"/>
      <c r="B444" s="44"/>
      <c r="C444" s="14" t="s">
        <v>66</v>
      </c>
      <c r="D444" s="14">
        <v>6</v>
      </c>
      <c r="E444" s="38">
        <v>16397.05</v>
      </c>
    </row>
    <row r="445" spans="1:5" ht="12.75" customHeight="1">
      <c r="A445" s="44"/>
      <c r="B445" s="44"/>
      <c r="C445" s="14" t="s">
        <v>66</v>
      </c>
      <c r="D445" s="14">
        <v>9</v>
      </c>
      <c r="E445" s="38">
        <v>18055.46</v>
      </c>
    </row>
    <row r="446" spans="1:5" ht="12.75" customHeight="1">
      <c r="A446" s="44"/>
      <c r="B446" s="44"/>
      <c r="C446" s="14" t="s">
        <v>66</v>
      </c>
      <c r="D446" s="14">
        <v>10</v>
      </c>
      <c r="E446" s="38">
        <v>18644.669999999998</v>
      </c>
    </row>
    <row r="447" spans="1:5" ht="12.75" customHeight="1">
      <c r="A447" s="44" t="s">
        <v>81</v>
      </c>
      <c r="B447" s="44" t="s">
        <v>49</v>
      </c>
      <c r="C447" s="14" t="s">
        <v>37</v>
      </c>
      <c r="D447" s="14">
        <v>1</v>
      </c>
      <c r="E447" s="38">
        <v>7833.99</v>
      </c>
    </row>
    <row r="448" spans="1:5" ht="12.75" customHeight="1">
      <c r="A448" s="44"/>
      <c r="B448" s="44"/>
      <c r="C448" s="14" t="s">
        <v>38</v>
      </c>
      <c r="D448" s="14">
        <v>6</v>
      </c>
      <c r="E448" s="38">
        <v>11153.21</v>
      </c>
    </row>
    <row r="449" spans="1:5" ht="12.75" customHeight="1">
      <c r="A449" s="44"/>
      <c r="B449" s="44"/>
      <c r="C449" s="14" t="s">
        <v>38</v>
      </c>
      <c r="D449" s="14">
        <v>9</v>
      </c>
      <c r="E449" s="38">
        <v>12281.25</v>
      </c>
    </row>
    <row r="450" spans="1:5" ht="12.75" customHeight="1">
      <c r="A450" s="44"/>
      <c r="B450" s="44"/>
      <c r="C450" s="14" t="s">
        <v>42</v>
      </c>
      <c r="D450" s="14">
        <v>6</v>
      </c>
      <c r="E450" s="38">
        <v>13523.34</v>
      </c>
    </row>
    <row r="451" spans="1:5" ht="12.75" customHeight="1">
      <c r="A451" s="44"/>
      <c r="B451" s="44"/>
      <c r="C451" s="14" t="s">
        <v>66</v>
      </c>
      <c r="D451" s="14">
        <v>6</v>
      </c>
      <c r="E451" s="38">
        <v>16397.05</v>
      </c>
    </row>
    <row r="452" spans="1:5" ht="12.75" customHeight="1">
      <c r="A452" s="44"/>
      <c r="B452" s="44"/>
      <c r="C452" s="14" t="s">
        <v>66</v>
      </c>
      <c r="D452" s="14">
        <v>8</v>
      </c>
      <c r="E452" s="38">
        <v>17484.810000000001</v>
      </c>
    </row>
    <row r="453" spans="1:5" ht="12.75" customHeight="1">
      <c r="A453" s="44"/>
      <c r="B453" s="44"/>
      <c r="C453" s="14" t="s">
        <v>66</v>
      </c>
      <c r="D453" s="14">
        <v>10</v>
      </c>
      <c r="E453" s="38">
        <v>18644.669999999998</v>
      </c>
    </row>
    <row r="454" spans="1:5" ht="12.75" customHeight="1">
      <c r="A454" s="44" t="s">
        <v>82</v>
      </c>
      <c r="B454" s="44" t="s">
        <v>49</v>
      </c>
      <c r="C454" s="14" t="s">
        <v>37</v>
      </c>
      <c r="D454" s="14">
        <v>8</v>
      </c>
      <c r="E454" s="38">
        <v>9808.68</v>
      </c>
    </row>
    <row r="455" spans="1:5" ht="12.75" customHeight="1">
      <c r="A455" s="44"/>
      <c r="B455" s="44"/>
      <c r="C455" s="14" t="s">
        <v>38</v>
      </c>
      <c r="D455" s="14">
        <v>5</v>
      </c>
      <c r="E455" s="38">
        <v>10800.78</v>
      </c>
    </row>
    <row r="456" spans="1:5" ht="12.75" customHeight="1">
      <c r="A456" s="44"/>
      <c r="B456" s="44"/>
      <c r="C456" s="14" t="s">
        <v>38</v>
      </c>
      <c r="D456" s="14">
        <v>6</v>
      </c>
      <c r="E456" s="38">
        <v>11153.21</v>
      </c>
    </row>
    <row r="457" spans="1:5" ht="12.75" customHeight="1">
      <c r="A457" s="44"/>
      <c r="B457" s="44"/>
      <c r="C457" s="14" t="s">
        <v>38</v>
      </c>
      <c r="D457" s="14">
        <v>8</v>
      </c>
      <c r="E457" s="38">
        <v>11893.09</v>
      </c>
    </row>
    <row r="458" spans="1:5" ht="12.75" customHeight="1">
      <c r="A458" s="44"/>
      <c r="B458" s="44"/>
      <c r="C458" s="14" t="s">
        <v>38</v>
      </c>
      <c r="D458" s="14">
        <v>9</v>
      </c>
      <c r="E458" s="38">
        <v>12281.25</v>
      </c>
    </row>
    <row r="459" spans="1:5" ht="12.75" customHeight="1">
      <c r="A459" s="44"/>
      <c r="B459" s="44"/>
      <c r="C459" s="14" t="s">
        <v>42</v>
      </c>
      <c r="D459" s="14">
        <v>6</v>
      </c>
      <c r="E459" s="38">
        <v>13523.34</v>
      </c>
    </row>
    <row r="460" spans="1:5" ht="12.75" customHeight="1">
      <c r="A460" s="44"/>
      <c r="B460" s="44"/>
      <c r="C460" s="14" t="s">
        <v>42</v>
      </c>
      <c r="D460" s="14">
        <v>9</v>
      </c>
      <c r="E460" s="38">
        <v>14048.15</v>
      </c>
    </row>
    <row r="461" spans="1:5" ht="12.75" customHeight="1">
      <c r="A461" s="44"/>
      <c r="B461" s="44"/>
      <c r="C461" s="14" t="s">
        <v>66</v>
      </c>
      <c r="D461" s="14">
        <v>1</v>
      </c>
      <c r="E461" s="38">
        <v>13964.66</v>
      </c>
    </row>
    <row r="462" spans="1:5" ht="12.75" customHeight="1">
      <c r="A462" s="44"/>
      <c r="B462" s="44"/>
      <c r="C462" s="14" t="s">
        <v>66</v>
      </c>
      <c r="D462" s="14">
        <v>2</v>
      </c>
      <c r="E462" s="38">
        <v>14420.43</v>
      </c>
    </row>
    <row r="463" spans="1:5" ht="12.75" customHeight="1">
      <c r="A463" s="44"/>
      <c r="B463" s="44"/>
      <c r="C463" s="14" t="s">
        <v>66</v>
      </c>
      <c r="D463" s="14">
        <v>6</v>
      </c>
      <c r="E463" s="38">
        <v>16397.05</v>
      </c>
    </row>
    <row r="464" spans="1:5" ht="12.75" customHeight="1">
      <c r="A464" s="44"/>
      <c r="B464" s="44"/>
      <c r="C464" s="14" t="s">
        <v>66</v>
      </c>
      <c r="D464" s="14">
        <v>10</v>
      </c>
      <c r="E464" s="38">
        <v>18644.669999999998</v>
      </c>
    </row>
    <row r="465" spans="1:5" ht="12.75" customHeight="1">
      <c r="A465" s="44" t="s">
        <v>83</v>
      </c>
      <c r="B465" s="44" t="s">
        <v>49</v>
      </c>
      <c r="C465" s="14" t="s">
        <v>37</v>
      </c>
      <c r="D465" s="14">
        <v>8</v>
      </c>
      <c r="E465" s="38">
        <v>9808.68</v>
      </c>
    </row>
    <row r="466" spans="1:5" ht="12.75" customHeight="1">
      <c r="A466" s="44"/>
      <c r="B466" s="44"/>
      <c r="C466" s="14" t="s">
        <v>38</v>
      </c>
      <c r="D466" s="14">
        <v>6</v>
      </c>
      <c r="E466" s="38">
        <v>11153.21</v>
      </c>
    </row>
    <row r="467" spans="1:5" ht="12.75" customHeight="1">
      <c r="A467" s="44" t="s">
        <v>84</v>
      </c>
      <c r="B467" s="44" t="s">
        <v>49</v>
      </c>
      <c r="C467" s="14" t="s">
        <v>37</v>
      </c>
      <c r="D467" s="14">
        <v>8</v>
      </c>
      <c r="E467" s="38">
        <v>9808.68</v>
      </c>
    </row>
    <row r="468" spans="1:5" ht="12.75" customHeight="1">
      <c r="A468" s="44"/>
      <c r="B468" s="44"/>
      <c r="C468" s="14" t="s">
        <v>38</v>
      </c>
      <c r="D468" s="14">
        <v>5</v>
      </c>
      <c r="E468" s="38">
        <v>10800.78</v>
      </c>
    </row>
    <row r="469" spans="1:5" ht="12.75" customHeight="1">
      <c r="A469" s="44"/>
      <c r="B469" s="44"/>
      <c r="C469" s="14" t="s">
        <v>38</v>
      </c>
      <c r="D469" s="14">
        <v>6</v>
      </c>
      <c r="E469" s="38">
        <v>11153.21</v>
      </c>
    </row>
    <row r="470" spans="1:5" ht="12.75" customHeight="1">
      <c r="A470" s="44"/>
      <c r="B470" s="44"/>
      <c r="C470" s="14" t="s">
        <v>38</v>
      </c>
      <c r="D470" s="14">
        <v>8</v>
      </c>
      <c r="E470" s="38">
        <v>11893.09</v>
      </c>
    </row>
    <row r="471" spans="1:5" ht="12.75" customHeight="1">
      <c r="A471" s="44"/>
      <c r="B471" s="44"/>
      <c r="C471" s="14" t="s">
        <v>38</v>
      </c>
      <c r="D471" s="14">
        <v>9</v>
      </c>
      <c r="E471" s="38">
        <v>12281.25</v>
      </c>
    </row>
    <row r="472" spans="1:5" ht="12.75" customHeight="1">
      <c r="A472" s="44"/>
      <c r="B472" s="44"/>
      <c r="C472" s="14" t="s">
        <v>38</v>
      </c>
      <c r="D472" s="14">
        <v>10</v>
      </c>
      <c r="E472" s="38">
        <v>12682.03</v>
      </c>
    </row>
    <row r="473" spans="1:5" ht="12.75" customHeight="1">
      <c r="A473" s="44" t="s">
        <v>85</v>
      </c>
      <c r="B473" s="44" t="s">
        <v>49</v>
      </c>
      <c r="C473" s="14" t="s">
        <v>66</v>
      </c>
      <c r="D473" s="14">
        <v>8</v>
      </c>
      <c r="E473" s="38">
        <v>17484.810000000001</v>
      </c>
    </row>
    <row r="474" spans="1:5">
      <c r="A474" s="44"/>
      <c r="B474" s="44"/>
      <c r="C474" s="14" t="s">
        <v>66</v>
      </c>
      <c r="D474" s="14">
        <v>10</v>
      </c>
      <c r="E474" s="38">
        <v>18644.669999999998</v>
      </c>
    </row>
    <row r="475" spans="1:5" ht="12.75" customHeight="1">
      <c r="A475" s="44" t="s">
        <v>86</v>
      </c>
      <c r="B475" s="44" t="s">
        <v>34</v>
      </c>
      <c r="C475" s="14" t="s">
        <v>18</v>
      </c>
      <c r="D475" s="14">
        <v>6</v>
      </c>
      <c r="E475" s="38">
        <v>6256.75</v>
      </c>
    </row>
    <row r="476" spans="1:5" ht="12.75" customHeight="1">
      <c r="A476" s="44"/>
      <c r="B476" s="44"/>
      <c r="C476" s="14" t="s">
        <v>18</v>
      </c>
      <c r="D476" s="14">
        <v>9</v>
      </c>
      <c r="E476" s="38">
        <v>6889.63</v>
      </c>
    </row>
    <row r="477" spans="1:5" ht="12.75" customHeight="1">
      <c r="A477" s="44"/>
      <c r="B477" s="44"/>
      <c r="C477" s="14" t="s">
        <v>19</v>
      </c>
      <c r="D477" s="14">
        <v>6</v>
      </c>
      <c r="E477" s="38">
        <v>7586.4</v>
      </c>
    </row>
    <row r="478" spans="1:5" ht="12.75" customHeight="1">
      <c r="A478" s="44"/>
      <c r="B478" s="44"/>
      <c r="C478" s="14" t="s">
        <v>19</v>
      </c>
      <c r="D478" s="14">
        <v>9</v>
      </c>
      <c r="E478" s="38">
        <v>8353.65</v>
      </c>
    </row>
    <row r="479" spans="1:5" ht="12.75" customHeight="1">
      <c r="A479" s="44"/>
      <c r="B479" s="44"/>
      <c r="C479" s="14" t="s">
        <v>19</v>
      </c>
      <c r="D479" s="14">
        <v>10</v>
      </c>
      <c r="E479" s="38">
        <v>8626.2800000000007</v>
      </c>
    </row>
    <row r="480" spans="1:5" ht="12.75" customHeight="1">
      <c r="A480" s="44"/>
      <c r="B480" s="44" t="s">
        <v>24</v>
      </c>
      <c r="C480" s="14" t="s">
        <v>37</v>
      </c>
      <c r="D480" s="14">
        <v>6</v>
      </c>
      <c r="E480" s="38">
        <v>9198.48</v>
      </c>
    </row>
    <row r="481" spans="1:5" ht="12.75" customHeight="1">
      <c r="A481" s="44"/>
      <c r="B481" s="44"/>
      <c r="C481" s="14" t="s">
        <v>37</v>
      </c>
      <c r="D481" s="14">
        <v>9</v>
      </c>
      <c r="E481" s="38">
        <v>10128.81</v>
      </c>
    </row>
    <row r="482" spans="1:5" ht="12.75" customHeight="1">
      <c r="A482" s="44" t="s">
        <v>87</v>
      </c>
      <c r="B482" s="44" t="s">
        <v>34</v>
      </c>
      <c r="C482" s="14" t="s">
        <v>17</v>
      </c>
      <c r="D482" s="14">
        <v>6</v>
      </c>
      <c r="E482" s="38">
        <v>5160.2700000000004</v>
      </c>
    </row>
    <row r="483" spans="1:5" ht="12.75" customHeight="1">
      <c r="A483" s="44"/>
      <c r="B483" s="44"/>
      <c r="C483" s="14" t="s">
        <v>18</v>
      </c>
      <c r="D483" s="14">
        <v>6</v>
      </c>
      <c r="E483" s="38">
        <v>6256.75</v>
      </c>
    </row>
    <row r="484" spans="1:5" ht="12.75" customHeight="1">
      <c r="A484" s="44"/>
      <c r="B484" s="44"/>
      <c r="C484" s="14" t="s">
        <v>19</v>
      </c>
      <c r="D484" s="14">
        <v>6</v>
      </c>
      <c r="E484" s="38">
        <v>7586.4</v>
      </c>
    </row>
    <row r="485" spans="1:5" ht="12.75" customHeight="1">
      <c r="A485" s="44"/>
      <c r="B485" s="44"/>
      <c r="C485" s="14" t="s">
        <v>19</v>
      </c>
      <c r="D485" s="14">
        <v>9</v>
      </c>
      <c r="E485" s="38">
        <v>8353.65</v>
      </c>
    </row>
    <row r="486" spans="1:5" ht="12.75" customHeight="1">
      <c r="A486" s="44"/>
      <c r="B486" s="44"/>
      <c r="C486" s="14" t="s">
        <v>19</v>
      </c>
      <c r="D486" s="14">
        <v>10</v>
      </c>
      <c r="E486" s="38">
        <v>8626.2800000000007</v>
      </c>
    </row>
    <row r="487" spans="1:5" ht="12.75" customHeight="1">
      <c r="A487" s="44" t="s">
        <v>88</v>
      </c>
      <c r="B487" s="44" t="s">
        <v>24</v>
      </c>
      <c r="C487" s="14" t="s">
        <v>37</v>
      </c>
      <c r="D487" s="14">
        <v>6</v>
      </c>
      <c r="E487" s="38">
        <v>9198.48</v>
      </c>
    </row>
    <row r="488" spans="1:5" ht="12.75" customHeight="1">
      <c r="A488" s="44"/>
      <c r="B488" s="44"/>
      <c r="C488" s="14" t="s">
        <v>38</v>
      </c>
      <c r="D488" s="14">
        <v>5</v>
      </c>
      <c r="E488" s="38">
        <v>10800.78</v>
      </c>
    </row>
    <row r="489" spans="1:5" ht="12.75" customHeight="1">
      <c r="A489" s="44" t="s">
        <v>89</v>
      </c>
      <c r="B489" s="44" t="s">
        <v>24</v>
      </c>
      <c r="C489" s="14" t="s">
        <v>15</v>
      </c>
      <c r="D489" s="14">
        <v>1</v>
      </c>
      <c r="E489" s="38">
        <v>2989.29</v>
      </c>
    </row>
    <row r="490" spans="1:5" ht="12.75" customHeight="1">
      <c r="A490" s="44"/>
      <c r="B490" s="44"/>
      <c r="C490" s="14" t="s">
        <v>16</v>
      </c>
      <c r="D490" s="14">
        <v>1</v>
      </c>
      <c r="E490" s="38">
        <v>3624.53</v>
      </c>
    </row>
    <row r="491" spans="1:5" ht="12.75" customHeight="1">
      <c r="A491" s="44"/>
      <c r="B491" s="44"/>
      <c r="C491" s="14" t="s">
        <v>17</v>
      </c>
      <c r="D491" s="14">
        <v>1</v>
      </c>
      <c r="E491" s="38">
        <v>4146</v>
      </c>
    </row>
    <row r="492" spans="1:5" ht="12.75" customHeight="1">
      <c r="A492" s="44"/>
      <c r="B492" s="44"/>
      <c r="C492" s="14" t="s">
        <v>18</v>
      </c>
      <c r="D492" s="14">
        <v>1</v>
      </c>
      <c r="E492" s="38">
        <v>5328.66</v>
      </c>
    </row>
    <row r="493" spans="1:5" ht="12.75" customHeight="1">
      <c r="A493" s="44"/>
      <c r="B493" s="44"/>
      <c r="C493" s="14" t="s">
        <v>18</v>
      </c>
      <c r="D493" s="14">
        <v>4</v>
      </c>
      <c r="E493" s="38">
        <v>5867.57</v>
      </c>
    </row>
    <row r="494" spans="1:5" ht="12.75" customHeight="1">
      <c r="A494" s="44"/>
      <c r="B494" s="44"/>
      <c r="C494" s="14" t="s">
        <v>18</v>
      </c>
      <c r="D494" s="14">
        <v>7</v>
      </c>
      <c r="E494" s="38">
        <v>6461.02</v>
      </c>
    </row>
    <row r="495" spans="1:5" ht="12.75" customHeight="1">
      <c r="A495" s="44"/>
      <c r="B495" s="44"/>
      <c r="C495" s="14" t="s">
        <v>19</v>
      </c>
      <c r="D495" s="14">
        <v>1</v>
      </c>
      <c r="E495" s="38">
        <v>6461.02</v>
      </c>
    </row>
    <row r="496" spans="1:5" ht="12.75" customHeight="1">
      <c r="A496" s="44"/>
      <c r="B496" s="44"/>
      <c r="C496" s="14" t="s">
        <v>19</v>
      </c>
      <c r="D496" s="14">
        <v>4</v>
      </c>
      <c r="E496" s="38">
        <v>7114.46</v>
      </c>
    </row>
    <row r="497" spans="1:5" ht="12.75" customHeight="1">
      <c r="A497" s="44"/>
      <c r="B497" s="44"/>
      <c r="C497" s="14" t="s">
        <v>19</v>
      </c>
      <c r="D497" s="14">
        <v>6</v>
      </c>
      <c r="E497" s="38">
        <v>7586.4</v>
      </c>
    </row>
    <row r="498" spans="1:5" ht="12.75" customHeight="1">
      <c r="A498" s="44"/>
      <c r="B498" s="44"/>
      <c r="C498" s="14" t="s">
        <v>19</v>
      </c>
      <c r="D498" s="14">
        <v>7</v>
      </c>
      <c r="E498" s="38">
        <v>7833.99</v>
      </c>
    </row>
    <row r="499" spans="1:5" ht="12.75" customHeight="1">
      <c r="A499" s="44"/>
      <c r="B499" s="44"/>
      <c r="C499" s="14" t="s">
        <v>19</v>
      </c>
      <c r="D499" s="14">
        <v>9</v>
      </c>
      <c r="E499" s="38">
        <v>8353.65</v>
      </c>
    </row>
    <row r="500" spans="1:5" ht="12.75" customHeight="1">
      <c r="A500" s="44"/>
      <c r="B500" s="44"/>
      <c r="C500" s="14" t="s">
        <v>37</v>
      </c>
      <c r="D500" s="14">
        <v>3</v>
      </c>
      <c r="E500" s="38">
        <v>8353.65</v>
      </c>
    </row>
    <row r="501" spans="1:5" ht="12.75" customHeight="1">
      <c r="A501" s="44"/>
      <c r="B501" s="44"/>
      <c r="C501" s="14" t="s">
        <v>37</v>
      </c>
      <c r="D501" s="14">
        <v>4</v>
      </c>
      <c r="E501" s="38">
        <v>8626.2800000000007</v>
      </c>
    </row>
    <row r="502" spans="1:5" ht="12.75" customHeight="1">
      <c r="A502" s="44"/>
      <c r="B502" s="44"/>
      <c r="C502" s="14" t="s">
        <v>37</v>
      </c>
      <c r="D502" s="14">
        <v>6</v>
      </c>
      <c r="E502" s="38">
        <v>9198.48</v>
      </c>
    </row>
    <row r="503" spans="1:5" ht="12.75" customHeight="1">
      <c r="A503" s="44"/>
      <c r="B503" s="44"/>
      <c r="C503" s="14" t="s">
        <v>37</v>
      </c>
      <c r="D503" s="14">
        <v>7</v>
      </c>
      <c r="E503" s="39">
        <v>8961.09</v>
      </c>
    </row>
    <row r="504" spans="1:5" ht="12.75" customHeight="1">
      <c r="A504" s="44"/>
      <c r="B504" s="44"/>
      <c r="C504" s="14" t="s">
        <v>37</v>
      </c>
      <c r="D504" s="14">
        <v>8</v>
      </c>
      <c r="E504" s="38">
        <v>9808.68</v>
      </c>
    </row>
    <row r="505" spans="1:5" ht="12.75" customHeight="1">
      <c r="A505" s="44"/>
      <c r="B505" s="44"/>
      <c r="C505" s="14" t="s">
        <v>37</v>
      </c>
      <c r="D505" s="14">
        <v>9</v>
      </c>
      <c r="E505" s="38">
        <v>10128.81</v>
      </c>
    </row>
    <row r="506" spans="1:5" ht="12.75" customHeight="1">
      <c r="A506" s="44"/>
      <c r="B506" s="44"/>
      <c r="C506" s="14" t="s">
        <v>37</v>
      </c>
      <c r="D506" s="14">
        <v>10</v>
      </c>
      <c r="E506" s="39">
        <v>10459.39</v>
      </c>
    </row>
    <row r="507" spans="1:5" ht="12.75" customHeight="1">
      <c r="A507" s="44"/>
      <c r="B507" s="44"/>
      <c r="C507" s="14" t="s">
        <v>38</v>
      </c>
      <c r="D507" s="14">
        <v>1</v>
      </c>
      <c r="E507" s="39">
        <v>8961.09</v>
      </c>
    </row>
    <row r="508" spans="1:5" ht="12.75" customHeight="1">
      <c r="A508" s="44"/>
      <c r="B508" s="44"/>
      <c r="C508" s="14" t="s">
        <v>38</v>
      </c>
      <c r="D508" s="14">
        <v>4</v>
      </c>
      <c r="E508" s="40"/>
    </row>
    <row r="509" spans="1:5" ht="12.75" customHeight="1">
      <c r="A509" s="44"/>
      <c r="B509" s="44"/>
      <c r="C509" s="14" t="s">
        <v>38</v>
      </c>
      <c r="D509" s="14">
        <v>7</v>
      </c>
      <c r="E509" s="39">
        <v>11517.21</v>
      </c>
    </row>
    <row r="510" spans="1:5" ht="12.75" customHeight="1">
      <c r="A510" s="44"/>
      <c r="B510" s="44"/>
      <c r="C510" s="14" t="s">
        <v>38</v>
      </c>
      <c r="D510" s="14">
        <v>8</v>
      </c>
      <c r="E510" s="39">
        <v>11893.09</v>
      </c>
    </row>
    <row r="511" spans="1:5" ht="12.75" customHeight="1">
      <c r="A511" s="44"/>
      <c r="B511" s="44"/>
      <c r="C511" s="14" t="s">
        <v>38</v>
      </c>
      <c r="D511" s="14">
        <v>10</v>
      </c>
      <c r="E511" s="38">
        <v>12682.03</v>
      </c>
    </row>
    <row r="512" spans="1:5" ht="12.75" customHeight="1">
      <c r="A512" s="44" t="s">
        <v>90</v>
      </c>
      <c r="B512" s="44" t="s">
        <v>24</v>
      </c>
      <c r="C512" s="14" t="s">
        <v>15</v>
      </c>
      <c r="D512" s="14">
        <v>1</v>
      </c>
      <c r="E512" s="38">
        <v>2989.29</v>
      </c>
    </row>
    <row r="513" spans="1:5" ht="12.75" customHeight="1">
      <c r="A513" s="44"/>
      <c r="B513" s="44"/>
      <c r="C513" s="14" t="s">
        <v>16</v>
      </c>
      <c r="D513" s="14">
        <v>1</v>
      </c>
      <c r="E513" s="38">
        <v>3624.53</v>
      </c>
    </row>
    <row r="514" spans="1:5" ht="12.75" customHeight="1">
      <c r="A514" s="44"/>
      <c r="B514" s="44"/>
      <c r="C514" s="14" t="s">
        <v>16</v>
      </c>
      <c r="D514" s="14">
        <v>4</v>
      </c>
      <c r="E514" s="38">
        <v>3991.15</v>
      </c>
    </row>
    <row r="515" spans="1:5" ht="12.75" customHeight="1">
      <c r="A515" s="44"/>
      <c r="B515" s="44"/>
      <c r="C515" s="14" t="s">
        <v>17</v>
      </c>
      <c r="D515" s="14">
        <v>1</v>
      </c>
      <c r="E515" s="38">
        <v>4146</v>
      </c>
    </row>
    <row r="516" spans="1:5" ht="12.75" customHeight="1">
      <c r="A516" s="44"/>
      <c r="B516" s="44"/>
      <c r="C516" s="14" t="s">
        <v>17</v>
      </c>
      <c r="D516" s="14">
        <v>4</v>
      </c>
      <c r="E516" s="38">
        <v>4839.22</v>
      </c>
    </row>
    <row r="517" spans="1:5" ht="12.75" customHeight="1">
      <c r="A517" s="44"/>
      <c r="B517" s="44"/>
      <c r="C517" s="14" t="s">
        <v>17</v>
      </c>
      <c r="D517" s="14">
        <v>10</v>
      </c>
      <c r="E517" s="38">
        <v>5867.57</v>
      </c>
    </row>
    <row r="518" spans="1:5" ht="12.75" customHeight="1">
      <c r="A518" s="44" t="s">
        <v>91</v>
      </c>
      <c r="B518" s="44" t="s">
        <v>24</v>
      </c>
      <c r="C518" s="14" t="s">
        <v>15</v>
      </c>
      <c r="D518" s="14">
        <v>1</v>
      </c>
      <c r="E518" s="38">
        <v>2989.29</v>
      </c>
    </row>
    <row r="519" spans="1:5" ht="12.75" customHeight="1">
      <c r="A519" s="44"/>
      <c r="B519" s="44"/>
      <c r="C519" s="14" t="s">
        <v>15</v>
      </c>
      <c r="D519" s="14">
        <v>4</v>
      </c>
      <c r="E519" s="38">
        <v>3291.63</v>
      </c>
    </row>
    <row r="520" spans="1:5" ht="12.75" customHeight="1">
      <c r="A520" s="44"/>
      <c r="B520" s="44"/>
      <c r="C520" s="14" t="s">
        <v>15</v>
      </c>
      <c r="D520" s="14">
        <v>7</v>
      </c>
      <c r="E520" s="38">
        <v>3624.53</v>
      </c>
    </row>
    <row r="521" spans="1:5" ht="12.75" customHeight="1">
      <c r="A521" s="44"/>
      <c r="B521" s="44"/>
      <c r="C521" s="14" t="s">
        <v>16</v>
      </c>
      <c r="D521" s="14">
        <v>1</v>
      </c>
      <c r="E521" s="38">
        <v>3624.53</v>
      </c>
    </row>
    <row r="522" spans="1:5" ht="12.75" customHeight="1">
      <c r="A522" s="44"/>
      <c r="B522" s="44"/>
      <c r="C522" s="14" t="s">
        <v>16</v>
      </c>
      <c r="D522" s="14">
        <v>4</v>
      </c>
      <c r="E522" s="38">
        <v>3991.15</v>
      </c>
    </row>
    <row r="523" spans="1:5" ht="12.75" customHeight="1">
      <c r="A523" s="44"/>
      <c r="B523" s="44"/>
      <c r="C523" s="14" t="s">
        <v>17</v>
      </c>
      <c r="D523" s="14">
        <v>1</v>
      </c>
      <c r="E523" s="38">
        <v>4146</v>
      </c>
    </row>
    <row r="524" spans="1:5" ht="12.75" customHeight="1">
      <c r="A524" s="44"/>
      <c r="B524" s="44"/>
      <c r="C524" s="14" t="s">
        <v>17</v>
      </c>
      <c r="D524" s="14">
        <v>3</v>
      </c>
      <c r="E524" s="38">
        <v>4686.3</v>
      </c>
    </row>
    <row r="525" spans="1:5" ht="12.75" customHeight="1">
      <c r="A525" s="44"/>
      <c r="B525" s="44"/>
      <c r="C525" s="14" t="s">
        <v>17</v>
      </c>
      <c r="D525" s="14">
        <v>4</v>
      </c>
      <c r="E525" s="38">
        <v>4839.22</v>
      </c>
    </row>
    <row r="526" spans="1:5" ht="12.75" customHeight="1">
      <c r="A526" s="44"/>
      <c r="B526" s="44"/>
      <c r="C526" s="14" t="s">
        <v>17</v>
      </c>
      <c r="D526" s="14">
        <v>6</v>
      </c>
      <c r="E526" s="38">
        <v>5160.2700000000004</v>
      </c>
    </row>
    <row r="527" spans="1:5" ht="12.75" customHeight="1">
      <c r="A527" s="44"/>
      <c r="B527" s="44"/>
      <c r="C527" s="14" t="s">
        <v>17</v>
      </c>
      <c r="D527" s="14">
        <v>7</v>
      </c>
      <c r="E527" s="38">
        <v>5328.66</v>
      </c>
    </row>
    <row r="528" spans="1:5" ht="12.75" customHeight="1">
      <c r="A528" s="44"/>
      <c r="B528" s="44"/>
      <c r="C528" s="14" t="s">
        <v>17</v>
      </c>
      <c r="D528" s="14">
        <v>9</v>
      </c>
      <c r="E528" s="38">
        <v>5682.16</v>
      </c>
    </row>
    <row r="529" spans="1:5" ht="12.75" customHeight="1">
      <c r="A529" s="44"/>
      <c r="B529" s="44"/>
      <c r="C529" s="14" t="s">
        <v>18</v>
      </c>
      <c r="D529" s="14">
        <v>1</v>
      </c>
      <c r="E529" s="38">
        <v>5328.66</v>
      </c>
    </row>
    <row r="530" spans="1:5" ht="12.75" customHeight="1">
      <c r="A530" s="44"/>
      <c r="B530" s="44"/>
      <c r="C530" s="14" t="s">
        <v>18</v>
      </c>
      <c r="D530" s="14">
        <v>6</v>
      </c>
      <c r="E530" s="38">
        <v>6256.75</v>
      </c>
    </row>
    <row r="531" spans="1:5" ht="12.75" customHeight="1">
      <c r="A531" s="44"/>
      <c r="B531" s="44"/>
      <c r="C531" s="14" t="s">
        <v>18</v>
      </c>
      <c r="D531" s="14">
        <v>9</v>
      </c>
      <c r="E531" s="38">
        <v>6889.63</v>
      </c>
    </row>
    <row r="532" spans="1:5" ht="12.75" customHeight="1">
      <c r="A532" s="44"/>
      <c r="B532" s="44"/>
      <c r="C532" s="14" t="s">
        <v>19</v>
      </c>
      <c r="D532" s="14">
        <v>1</v>
      </c>
      <c r="E532" s="38">
        <v>6461.02</v>
      </c>
    </row>
    <row r="533" spans="1:5" ht="12.75" customHeight="1">
      <c r="A533" s="44"/>
      <c r="B533" s="44"/>
      <c r="C533" s="14" t="s">
        <v>19</v>
      </c>
      <c r="D533" s="14">
        <v>3</v>
      </c>
      <c r="E533" s="38">
        <v>6889.63</v>
      </c>
    </row>
    <row r="534" spans="1:5" ht="12.75" customHeight="1">
      <c r="A534" s="44"/>
      <c r="B534" s="44"/>
      <c r="C534" s="14" t="s">
        <v>19</v>
      </c>
      <c r="D534" s="14">
        <v>4</v>
      </c>
      <c r="E534" s="38">
        <v>7114.46</v>
      </c>
    </row>
    <row r="535" spans="1:5" ht="12.75" customHeight="1">
      <c r="A535" s="44"/>
      <c r="B535" s="44"/>
      <c r="C535" s="14" t="s">
        <v>19</v>
      </c>
      <c r="D535" s="14">
        <v>6</v>
      </c>
      <c r="E535" s="38">
        <v>7586.4</v>
      </c>
    </row>
    <row r="536" spans="1:5" ht="12.75" customHeight="1">
      <c r="A536" s="44"/>
      <c r="B536" s="44"/>
      <c r="C536" s="14" t="s">
        <v>19</v>
      </c>
      <c r="D536" s="14">
        <v>7</v>
      </c>
      <c r="E536" s="38">
        <v>7833.99</v>
      </c>
    </row>
    <row r="537" spans="1:5" ht="12.75" customHeight="1">
      <c r="A537" s="44"/>
      <c r="B537" s="44"/>
      <c r="C537" s="14" t="s">
        <v>19</v>
      </c>
      <c r="D537" s="14">
        <v>9</v>
      </c>
      <c r="E537" s="38">
        <v>8353.65</v>
      </c>
    </row>
    <row r="538" spans="1:5" ht="12.75" customHeight="1">
      <c r="A538" s="44"/>
      <c r="B538" s="44"/>
      <c r="C538" s="14" t="s">
        <v>37</v>
      </c>
      <c r="D538" s="14">
        <v>8</v>
      </c>
      <c r="E538" s="38">
        <v>9808.68</v>
      </c>
    </row>
    <row r="539" spans="1:5" ht="12.75" customHeight="1">
      <c r="A539" s="44"/>
      <c r="B539" s="44"/>
      <c r="C539" s="14" t="s">
        <v>37</v>
      </c>
      <c r="D539" s="14">
        <v>10</v>
      </c>
      <c r="E539" s="39">
        <v>10459.39</v>
      </c>
    </row>
    <row r="540" spans="1:5" ht="12.75" customHeight="1">
      <c r="A540" s="44"/>
      <c r="B540" s="44"/>
      <c r="C540" s="14" t="s">
        <v>38</v>
      </c>
      <c r="D540" s="14">
        <v>5</v>
      </c>
      <c r="E540" s="38">
        <v>10800.78</v>
      </c>
    </row>
    <row r="541" spans="1:5" ht="12.75" customHeight="1">
      <c r="A541" s="44"/>
      <c r="B541" s="44"/>
      <c r="C541" s="14" t="s">
        <v>38</v>
      </c>
      <c r="D541" s="14">
        <v>7</v>
      </c>
      <c r="E541" s="38">
        <v>11517.21</v>
      </c>
    </row>
    <row r="542" spans="1:5" ht="12.75" customHeight="1">
      <c r="A542" s="44"/>
      <c r="B542" s="44"/>
      <c r="C542" s="14" t="s">
        <v>38</v>
      </c>
      <c r="D542" s="14">
        <v>10</v>
      </c>
      <c r="E542" s="38">
        <v>12682.03</v>
      </c>
    </row>
    <row r="543" spans="1:5" ht="12.75" customHeight="1">
      <c r="A543" s="44" t="s">
        <v>92</v>
      </c>
      <c r="B543" s="44" t="s">
        <v>24</v>
      </c>
      <c r="C543" s="14" t="s">
        <v>18</v>
      </c>
      <c r="D543" s="14">
        <v>1</v>
      </c>
      <c r="E543" s="38">
        <v>5328.66</v>
      </c>
    </row>
    <row r="544" spans="1:5" ht="12.75" customHeight="1">
      <c r="A544" s="44"/>
      <c r="B544" s="44"/>
      <c r="C544" s="14" t="s">
        <v>19</v>
      </c>
      <c r="D544" s="14">
        <v>1</v>
      </c>
      <c r="E544" s="38">
        <v>6461.02</v>
      </c>
    </row>
    <row r="545" spans="1:5" ht="12.75" customHeight="1">
      <c r="A545" s="44"/>
      <c r="B545" s="44"/>
      <c r="C545" s="14" t="s">
        <v>37</v>
      </c>
      <c r="D545" s="14">
        <v>8</v>
      </c>
      <c r="E545" s="38">
        <v>9808.68</v>
      </c>
    </row>
    <row r="546" spans="1:5" ht="12.75" customHeight="1">
      <c r="A546" s="44"/>
      <c r="B546" s="44"/>
      <c r="C546" s="14" t="s">
        <v>38</v>
      </c>
      <c r="D546" s="14">
        <v>1</v>
      </c>
      <c r="E546" s="38">
        <v>8961.09</v>
      </c>
    </row>
    <row r="547" spans="1:5" ht="12.75" customHeight="1">
      <c r="A547" s="44" t="s">
        <v>93</v>
      </c>
      <c r="B547" s="44" t="s">
        <v>24</v>
      </c>
      <c r="C547" s="14" t="s">
        <v>18</v>
      </c>
      <c r="D547" s="14">
        <v>1</v>
      </c>
      <c r="E547" s="38">
        <v>5328.66</v>
      </c>
    </row>
    <row r="548" spans="1:5" ht="12.75" customHeight="1">
      <c r="A548" s="44"/>
      <c r="B548" s="44"/>
      <c r="C548" s="14" t="s">
        <v>18</v>
      </c>
      <c r="D548" s="14">
        <v>4</v>
      </c>
      <c r="E548" s="38">
        <v>5867.57</v>
      </c>
    </row>
    <row r="549" spans="1:5" ht="12.75" customHeight="1">
      <c r="A549" s="44"/>
      <c r="B549" s="44"/>
      <c r="C549" s="14" t="s">
        <v>18</v>
      </c>
      <c r="D549" s="14">
        <v>6</v>
      </c>
      <c r="E549" s="38">
        <v>6256.75</v>
      </c>
    </row>
    <row r="550" spans="1:5" ht="12.75" customHeight="1">
      <c r="A550" s="44"/>
      <c r="B550" s="44"/>
      <c r="C550" s="14" t="s">
        <v>18</v>
      </c>
      <c r="D550" s="14">
        <v>7</v>
      </c>
      <c r="E550" s="38">
        <v>6461.02</v>
      </c>
    </row>
    <row r="551" spans="1:5" ht="12.75" customHeight="1">
      <c r="A551" s="44"/>
      <c r="B551" s="44"/>
      <c r="C551" s="14" t="s">
        <v>19</v>
      </c>
      <c r="D551" s="14">
        <v>1</v>
      </c>
      <c r="E551" s="38">
        <v>6461.02</v>
      </c>
    </row>
    <row r="552" spans="1:5" ht="12.75" customHeight="1">
      <c r="A552" s="44"/>
      <c r="B552" s="44"/>
      <c r="C552" s="14" t="s">
        <v>19</v>
      </c>
      <c r="D552" s="14">
        <v>4</v>
      </c>
      <c r="E552" s="38">
        <v>7114.46</v>
      </c>
    </row>
    <row r="553" spans="1:5" ht="12.75" customHeight="1">
      <c r="A553" s="44"/>
      <c r="B553" s="44"/>
      <c r="C553" s="14" t="s">
        <v>19</v>
      </c>
      <c r="D553" s="14">
        <v>6</v>
      </c>
      <c r="E553" s="38">
        <v>7586.4</v>
      </c>
    </row>
    <row r="554" spans="1:5" ht="12.75" customHeight="1">
      <c r="A554" s="44"/>
      <c r="B554" s="44"/>
      <c r="C554" s="14" t="s">
        <v>19</v>
      </c>
      <c r="D554" s="14">
        <v>7</v>
      </c>
      <c r="E554" s="38">
        <v>7833.99</v>
      </c>
    </row>
    <row r="555" spans="1:5" ht="12.75" customHeight="1">
      <c r="A555" s="44"/>
      <c r="B555" s="44"/>
      <c r="C555" s="14" t="s">
        <v>19</v>
      </c>
      <c r="D555" s="14">
        <v>9</v>
      </c>
      <c r="E555" s="38">
        <v>8353.65</v>
      </c>
    </row>
    <row r="556" spans="1:5" ht="12.75" customHeight="1">
      <c r="A556" s="44"/>
      <c r="B556" s="44"/>
      <c r="C556" s="14" t="s">
        <v>37</v>
      </c>
      <c r="D556" s="14">
        <v>3</v>
      </c>
      <c r="E556" s="38">
        <v>8353.65</v>
      </c>
    </row>
    <row r="557" spans="1:5" ht="12.75" customHeight="1">
      <c r="A557" s="44"/>
      <c r="B557" s="44"/>
      <c r="C557" s="14" t="s">
        <v>37</v>
      </c>
      <c r="D557" s="14">
        <v>4</v>
      </c>
      <c r="E557" s="38">
        <v>8626.2800000000007</v>
      </c>
    </row>
    <row r="558" spans="1:5" ht="12.75" customHeight="1">
      <c r="A558" s="44"/>
      <c r="B558" s="44"/>
      <c r="C558" s="14" t="s">
        <v>37</v>
      </c>
      <c r="D558" s="14">
        <v>6</v>
      </c>
      <c r="E558" s="38">
        <v>9198.48</v>
      </c>
    </row>
    <row r="559" spans="1:5" ht="12.75" customHeight="1">
      <c r="A559" s="44"/>
      <c r="B559" s="44"/>
      <c r="C559" s="14" t="s">
        <v>37</v>
      </c>
      <c r="D559" s="14">
        <v>7</v>
      </c>
      <c r="E559" s="39">
        <v>8961.09</v>
      </c>
    </row>
    <row r="560" spans="1:5" ht="12.75" customHeight="1">
      <c r="A560" s="44"/>
      <c r="B560" s="44"/>
      <c r="C560" s="14" t="s">
        <v>37</v>
      </c>
      <c r="D560" s="14">
        <v>8</v>
      </c>
      <c r="E560" s="38">
        <v>9808.68</v>
      </c>
    </row>
    <row r="561" spans="1:5" ht="12.75" customHeight="1">
      <c r="A561" s="44"/>
      <c r="B561" s="44"/>
      <c r="C561" s="14" t="s">
        <v>37</v>
      </c>
      <c r="D561" s="14">
        <v>9</v>
      </c>
      <c r="E561" s="38">
        <v>10128.81</v>
      </c>
    </row>
    <row r="562" spans="1:5" ht="12.75" customHeight="1">
      <c r="A562" s="44"/>
      <c r="B562" s="44"/>
      <c r="C562" s="14" t="s">
        <v>37</v>
      </c>
      <c r="D562" s="14">
        <v>10</v>
      </c>
      <c r="E562" s="39">
        <v>10459.39</v>
      </c>
    </row>
    <row r="563" spans="1:5" ht="12.75" customHeight="1">
      <c r="A563" s="44"/>
      <c r="B563" s="44"/>
      <c r="C563" s="14" t="s">
        <v>38</v>
      </c>
      <c r="D563" s="14">
        <v>1</v>
      </c>
      <c r="E563" s="39">
        <v>8961.09</v>
      </c>
    </row>
    <row r="564" spans="1:5" ht="12.75" customHeight="1">
      <c r="A564" s="44"/>
      <c r="B564" s="44"/>
      <c r="C564" s="14" t="s">
        <v>38</v>
      </c>
      <c r="D564" s="14">
        <v>4</v>
      </c>
      <c r="E564" s="40"/>
    </row>
    <row r="565" spans="1:5" ht="12.75" customHeight="1">
      <c r="A565" s="44"/>
      <c r="B565" s="44"/>
      <c r="C565" s="14" t="s">
        <v>38</v>
      </c>
      <c r="D565" s="14">
        <v>5</v>
      </c>
      <c r="E565" s="38">
        <v>10800.78</v>
      </c>
    </row>
    <row r="566" spans="1:5" ht="12.75" customHeight="1">
      <c r="A566" s="44"/>
      <c r="B566" s="44"/>
      <c r="C566" s="14" t="s">
        <v>38</v>
      </c>
      <c r="D566" s="14">
        <v>7</v>
      </c>
      <c r="E566" s="38">
        <v>11517.21</v>
      </c>
    </row>
    <row r="567" spans="1:5" ht="12.75" customHeight="1">
      <c r="A567" s="44"/>
      <c r="B567" s="44"/>
      <c r="C567" s="14" t="s">
        <v>38</v>
      </c>
      <c r="D567" s="14">
        <v>10</v>
      </c>
      <c r="E567" s="38">
        <v>12682.03</v>
      </c>
    </row>
    <row r="568" spans="1:5" ht="12.75" customHeight="1">
      <c r="A568" s="44" t="s">
        <v>94</v>
      </c>
      <c r="B568" s="44" t="s">
        <v>24</v>
      </c>
      <c r="C568" s="14" t="s">
        <v>19</v>
      </c>
      <c r="D568" s="14">
        <v>1</v>
      </c>
      <c r="E568" s="38">
        <v>6461.02</v>
      </c>
    </row>
    <row r="569" spans="1:5" ht="12.75" customHeight="1">
      <c r="A569" s="44"/>
      <c r="B569" s="44"/>
      <c r="C569" s="14" t="s">
        <v>19</v>
      </c>
      <c r="D569" s="14">
        <v>4</v>
      </c>
      <c r="E569" s="38">
        <v>7114.46</v>
      </c>
    </row>
    <row r="570" spans="1:5" ht="12.75" customHeight="1">
      <c r="A570" s="44"/>
      <c r="B570" s="44"/>
      <c r="C570" s="14" t="s">
        <v>19</v>
      </c>
      <c r="D570" s="14">
        <v>7</v>
      </c>
      <c r="E570" s="38">
        <v>7833.99</v>
      </c>
    </row>
    <row r="571" spans="1:5" ht="12.75" customHeight="1">
      <c r="A571" s="44"/>
      <c r="B571" s="44"/>
      <c r="C571" s="14" t="s">
        <v>37</v>
      </c>
      <c r="D571" s="14">
        <v>6</v>
      </c>
      <c r="E571" s="38">
        <v>9198.48</v>
      </c>
    </row>
    <row r="572" spans="1:5" ht="12.75" customHeight="1">
      <c r="A572" s="44"/>
      <c r="B572" s="44"/>
      <c r="C572" s="14" t="s">
        <v>37</v>
      </c>
      <c r="D572" s="14">
        <v>8</v>
      </c>
      <c r="E572" s="38">
        <v>9808.68</v>
      </c>
    </row>
    <row r="573" spans="1:5" ht="12.75" customHeight="1">
      <c r="A573" s="44"/>
      <c r="B573" s="44"/>
      <c r="C573" s="14" t="s">
        <v>37</v>
      </c>
      <c r="D573" s="14">
        <v>9</v>
      </c>
      <c r="E573" s="38">
        <v>10128.81</v>
      </c>
    </row>
    <row r="574" spans="1:5" ht="12.75" customHeight="1">
      <c r="A574" s="44"/>
      <c r="B574" s="44"/>
      <c r="C574" s="14" t="s">
        <v>37</v>
      </c>
      <c r="D574" s="14">
        <v>10</v>
      </c>
      <c r="E574" s="39">
        <v>10459.39</v>
      </c>
    </row>
    <row r="575" spans="1:5" ht="12.75" customHeight="1">
      <c r="A575" s="44"/>
      <c r="B575" s="44"/>
      <c r="C575" s="14" t="s">
        <v>38</v>
      </c>
      <c r="D575" s="14">
        <v>1</v>
      </c>
      <c r="E575" s="39">
        <v>8961.09</v>
      </c>
    </row>
    <row r="576" spans="1:5" ht="12.75" customHeight="1">
      <c r="A576" s="44"/>
      <c r="B576" s="44"/>
      <c r="C576" s="14" t="s">
        <v>38</v>
      </c>
      <c r="D576" s="14">
        <v>4</v>
      </c>
      <c r="E576" s="40"/>
    </row>
    <row r="577" spans="1:5" ht="12.75" customHeight="1">
      <c r="A577" s="44"/>
      <c r="B577" s="44"/>
      <c r="C577" s="14" t="s">
        <v>38</v>
      </c>
      <c r="D577" s="14">
        <v>7</v>
      </c>
      <c r="E577" s="39">
        <v>11517.21</v>
      </c>
    </row>
    <row r="578" spans="1:5" ht="12.75" customHeight="1">
      <c r="A578" s="44"/>
      <c r="B578" s="44"/>
      <c r="C578" s="14" t="s">
        <v>38</v>
      </c>
      <c r="D578" s="14">
        <v>10</v>
      </c>
      <c r="E578" s="38">
        <v>12682.03</v>
      </c>
    </row>
    <row r="579" spans="1:5" ht="12.75" customHeight="1">
      <c r="A579" s="44" t="s">
        <v>95</v>
      </c>
      <c r="B579" s="44" t="s">
        <v>24</v>
      </c>
      <c r="C579" s="14" t="s">
        <v>16</v>
      </c>
      <c r="D579" s="14">
        <v>1</v>
      </c>
      <c r="E579" s="38">
        <v>3624.53</v>
      </c>
    </row>
    <row r="580" spans="1:5" ht="12.75" customHeight="1">
      <c r="A580" s="44"/>
      <c r="B580" s="44"/>
      <c r="C580" s="14" t="s">
        <v>17</v>
      </c>
      <c r="D580" s="14">
        <v>7</v>
      </c>
      <c r="E580" s="38">
        <v>5328.66</v>
      </c>
    </row>
    <row r="581" spans="1:5" ht="12.75" customHeight="1">
      <c r="A581" s="44"/>
      <c r="B581" s="44"/>
      <c r="C581" s="14" t="s">
        <v>17</v>
      </c>
      <c r="D581" s="14">
        <v>9</v>
      </c>
      <c r="E581" s="38">
        <v>5682.16</v>
      </c>
    </row>
    <row r="582" spans="1:5" ht="12.75" customHeight="1">
      <c r="A582" s="44"/>
      <c r="B582" s="44"/>
      <c r="C582" s="14" t="s">
        <v>17</v>
      </c>
      <c r="D582" s="14">
        <v>10</v>
      </c>
      <c r="E582" s="38">
        <v>5867.57</v>
      </c>
    </row>
    <row r="583" spans="1:5" ht="12.75" customHeight="1">
      <c r="A583" s="44" t="s">
        <v>96</v>
      </c>
      <c r="B583" s="44" t="s">
        <v>24</v>
      </c>
      <c r="C583" s="14" t="s">
        <v>37</v>
      </c>
      <c r="D583" s="14">
        <v>8</v>
      </c>
      <c r="E583" s="38">
        <v>9808.68</v>
      </c>
    </row>
    <row r="584" spans="1:5" ht="12.75" customHeight="1">
      <c r="A584" s="44"/>
      <c r="B584" s="44"/>
      <c r="C584" s="14" t="s">
        <v>38</v>
      </c>
      <c r="D584" s="14">
        <v>10</v>
      </c>
      <c r="E584" s="38">
        <v>12682.03</v>
      </c>
    </row>
    <row r="585" spans="1:5" ht="12.75" customHeight="1">
      <c r="A585" s="14" t="s">
        <v>97</v>
      </c>
      <c r="B585" s="14" t="s">
        <v>24</v>
      </c>
      <c r="C585" s="14" t="s">
        <v>38</v>
      </c>
      <c r="D585" s="14">
        <v>10</v>
      </c>
      <c r="E585" s="38">
        <v>12682.03</v>
      </c>
    </row>
    <row r="586" spans="1:5" ht="12.75" customHeight="1">
      <c r="A586" s="14" t="s">
        <v>98</v>
      </c>
      <c r="B586" s="14" t="s">
        <v>24</v>
      </c>
      <c r="C586" s="14" t="s">
        <v>38</v>
      </c>
      <c r="D586" s="14">
        <v>10</v>
      </c>
      <c r="E586" s="38">
        <v>12682.03</v>
      </c>
    </row>
    <row r="587" spans="1:5" ht="25.5">
      <c r="A587" s="14" t="s">
        <v>99</v>
      </c>
      <c r="B587" s="14" t="s">
        <v>49</v>
      </c>
      <c r="C587" s="14" t="s">
        <v>38</v>
      </c>
      <c r="D587" s="14">
        <v>10</v>
      </c>
      <c r="E587" s="38">
        <v>12682.03</v>
      </c>
    </row>
    <row r="588" spans="1:5" ht="25.5">
      <c r="A588" s="14" t="s">
        <v>100</v>
      </c>
      <c r="B588" s="14" t="s">
        <v>49</v>
      </c>
      <c r="C588" s="14" t="s">
        <v>38</v>
      </c>
      <c r="D588" s="14">
        <v>10</v>
      </c>
      <c r="E588" s="38">
        <v>12682.03</v>
      </c>
    </row>
    <row r="589" spans="1:5" ht="12.75" customHeight="1">
      <c r="A589" s="14" t="s">
        <v>101</v>
      </c>
      <c r="B589" s="14" t="s">
        <v>24</v>
      </c>
      <c r="C589" s="14" t="s">
        <v>38</v>
      </c>
      <c r="D589" s="14">
        <v>10</v>
      </c>
      <c r="E589" s="38">
        <v>12682.03</v>
      </c>
    </row>
    <row r="590" spans="1:5" ht="25.5">
      <c r="A590" s="14" t="s">
        <v>102</v>
      </c>
      <c r="B590" s="14" t="s">
        <v>24</v>
      </c>
      <c r="C590" s="14" t="s">
        <v>38</v>
      </c>
      <c r="D590" s="14">
        <v>10</v>
      </c>
      <c r="E590" s="38">
        <v>12682.03</v>
      </c>
    </row>
    <row r="591" spans="1:5" ht="12.75" customHeight="1">
      <c r="A591" s="44" t="s">
        <v>103</v>
      </c>
      <c r="B591" s="44" t="s">
        <v>24</v>
      </c>
      <c r="C591" s="14" t="s">
        <v>37</v>
      </c>
      <c r="D591" s="14">
        <v>8</v>
      </c>
      <c r="E591" s="38">
        <v>9808.68</v>
      </c>
    </row>
    <row r="592" spans="1:5" ht="12.75" customHeight="1">
      <c r="A592" s="44"/>
      <c r="B592" s="44"/>
      <c r="C592" s="14" t="s">
        <v>38</v>
      </c>
      <c r="D592" s="14">
        <v>10</v>
      </c>
      <c r="E592" s="38">
        <v>12682.03</v>
      </c>
    </row>
    <row r="593" spans="1:5" ht="25.5">
      <c r="A593" s="14" t="s">
        <v>104</v>
      </c>
      <c r="B593" s="14" t="s">
        <v>49</v>
      </c>
      <c r="C593" s="14" t="s">
        <v>38</v>
      </c>
      <c r="D593" s="14">
        <v>10</v>
      </c>
      <c r="E593" s="38">
        <v>12682.03</v>
      </c>
    </row>
    <row r="594" spans="1:5" ht="12.75" customHeight="1">
      <c r="A594" s="14" t="s">
        <v>105</v>
      </c>
      <c r="B594" s="14" t="s">
        <v>24</v>
      </c>
      <c r="C594" s="14" t="s">
        <v>38</v>
      </c>
      <c r="D594" s="14">
        <v>10</v>
      </c>
      <c r="E594" s="38">
        <v>12682.03</v>
      </c>
    </row>
    <row r="595" spans="1:5" ht="12.75" customHeight="1">
      <c r="A595" s="44" t="s">
        <v>106</v>
      </c>
      <c r="B595" s="44" t="s">
        <v>24</v>
      </c>
      <c r="C595" s="14" t="s">
        <v>37</v>
      </c>
      <c r="D595" s="14">
        <v>8</v>
      </c>
      <c r="E595" s="38">
        <v>9808.68</v>
      </c>
    </row>
    <row r="596" spans="1:5" ht="12.75" customHeight="1">
      <c r="A596" s="44"/>
      <c r="B596" s="44"/>
      <c r="C596" s="14" t="s">
        <v>38</v>
      </c>
      <c r="D596" s="14">
        <v>10</v>
      </c>
      <c r="E596" s="38">
        <v>12682.03</v>
      </c>
    </row>
    <row r="597" spans="1:5" ht="12.75" customHeight="1">
      <c r="A597" s="44" t="s">
        <v>107</v>
      </c>
      <c r="B597" s="44" t="s">
        <v>49</v>
      </c>
      <c r="C597" s="14" t="s">
        <v>15</v>
      </c>
      <c r="D597" s="14">
        <v>1</v>
      </c>
      <c r="E597" s="38">
        <v>2989.29</v>
      </c>
    </row>
    <row r="598" spans="1:5" ht="12.75" customHeight="1">
      <c r="A598" s="44"/>
      <c r="B598" s="44"/>
      <c r="C598" s="14" t="s">
        <v>16</v>
      </c>
      <c r="D598" s="14">
        <v>1</v>
      </c>
      <c r="E598" s="38">
        <v>3624.53</v>
      </c>
    </row>
    <row r="599" spans="1:5" ht="12.75" customHeight="1">
      <c r="A599" s="44"/>
      <c r="B599" s="44"/>
      <c r="C599" s="14" t="s">
        <v>17</v>
      </c>
      <c r="D599" s="14">
        <v>1</v>
      </c>
      <c r="E599" s="38">
        <v>4146</v>
      </c>
    </row>
    <row r="600" spans="1:5" ht="12.75" customHeight="1">
      <c r="A600" s="44"/>
      <c r="B600" s="44"/>
      <c r="C600" s="14" t="s">
        <v>18</v>
      </c>
      <c r="D600" s="14">
        <v>1</v>
      </c>
      <c r="E600" s="38">
        <v>5328.66</v>
      </c>
    </row>
    <row r="601" spans="1:5" ht="12.75" customHeight="1">
      <c r="A601" s="44"/>
      <c r="B601" s="44"/>
      <c r="C601" s="14" t="s">
        <v>18</v>
      </c>
      <c r="D601" s="14">
        <v>4</v>
      </c>
      <c r="E601" s="38">
        <v>5867.57</v>
      </c>
    </row>
    <row r="602" spans="1:5" ht="12.75" customHeight="1">
      <c r="A602" s="44"/>
      <c r="B602" s="44"/>
      <c r="C602" s="14" t="s">
        <v>18</v>
      </c>
      <c r="D602" s="14">
        <v>7</v>
      </c>
      <c r="E602" s="38">
        <v>6461.02</v>
      </c>
    </row>
    <row r="603" spans="1:5" ht="12.75" customHeight="1">
      <c r="A603" s="44"/>
      <c r="B603" s="44"/>
      <c r="C603" s="14" t="s">
        <v>19</v>
      </c>
      <c r="D603" s="14">
        <v>1</v>
      </c>
      <c r="E603" s="38">
        <v>6461.02</v>
      </c>
    </row>
    <row r="604" spans="1:5" ht="12.75" customHeight="1">
      <c r="A604" s="44"/>
      <c r="B604" s="44"/>
      <c r="C604" s="14" t="s">
        <v>19</v>
      </c>
      <c r="D604" s="14">
        <v>6</v>
      </c>
      <c r="E604" s="38">
        <v>7586.4</v>
      </c>
    </row>
    <row r="605" spans="1:5" ht="12.75" customHeight="1">
      <c r="A605" s="44"/>
      <c r="B605" s="44"/>
      <c r="C605" s="14" t="s">
        <v>19</v>
      </c>
      <c r="D605" s="14">
        <v>9</v>
      </c>
      <c r="E605" s="38">
        <v>8353.65</v>
      </c>
    </row>
    <row r="606" spans="1:5" ht="12.75" customHeight="1">
      <c r="A606" s="44"/>
      <c r="B606" s="44"/>
      <c r="C606" s="14" t="s">
        <v>37</v>
      </c>
      <c r="D606" s="14">
        <v>4</v>
      </c>
      <c r="E606" s="38">
        <v>8626.2800000000007</v>
      </c>
    </row>
    <row r="607" spans="1:5" ht="12.75" customHeight="1">
      <c r="A607" s="44"/>
      <c r="B607" s="44"/>
      <c r="C607" s="14" t="s">
        <v>37</v>
      </c>
      <c r="D607" s="14">
        <v>7</v>
      </c>
      <c r="E607" s="39">
        <v>8961.09</v>
      </c>
    </row>
    <row r="608" spans="1:5" ht="12.75" customHeight="1">
      <c r="A608" s="44"/>
      <c r="B608" s="44"/>
      <c r="C608" s="14" t="s">
        <v>37</v>
      </c>
      <c r="D608" s="14">
        <v>8</v>
      </c>
      <c r="E608" s="38">
        <v>9808.68</v>
      </c>
    </row>
    <row r="609" spans="1:5" ht="12.75" customHeight="1">
      <c r="A609" s="44"/>
      <c r="B609" s="44"/>
      <c r="C609" s="14" t="s">
        <v>37</v>
      </c>
      <c r="D609" s="14">
        <v>10</v>
      </c>
      <c r="E609" s="39">
        <v>10459.39</v>
      </c>
    </row>
    <row r="610" spans="1:5" ht="12.75" customHeight="1">
      <c r="A610" s="44"/>
      <c r="B610" s="44"/>
      <c r="C610" s="14" t="s">
        <v>38</v>
      </c>
      <c r="D610" s="14">
        <v>7</v>
      </c>
      <c r="E610" s="39">
        <v>11517.21</v>
      </c>
    </row>
    <row r="611" spans="1:5" ht="12.75" customHeight="1">
      <c r="A611" s="44"/>
      <c r="B611" s="44"/>
      <c r="C611" s="14" t="s">
        <v>38</v>
      </c>
      <c r="D611" s="14">
        <v>10</v>
      </c>
      <c r="E611" s="38">
        <v>12682.03</v>
      </c>
    </row>
    <row r="612" spans="1:5" ht="12.75" customHeight="1">
      <c r="A612" s="44" t="s">
        <v>116</v>
      </c>
      <c r="B612" s="44" t="s">
        <v>49</v>
      </c>
      <c r="C612" s="14" t="s">
        <v>16</v>
      </c>
      <c r="D612" s="14">
        <v>1</v>
      </c>
      <c r="E612" s="38">
        <v>3624.53</v>
      </c>
    </row>
    <row r="613" spans="1:5" ht="12.75" customHeight="1">
      <c r="A613" s="44"/>
      <c r="B613" s="44"/>
      <c r="C613" s="14" t="s">
        <v>16</v>
      </c>
      <c r="D613" s="14">
        <v>4</v>
      </c>
      <c r="E613" s="38">
        <v>3991.15</v>
      </c>
    </row>
    <row r="614" spans="1:5" ht="12.75" customHeight="1">
      <c r="A614" s="44"/>
      <c r="B614" s="44"/>
      <c r="C614" s="14" t="s">
        <v>16</v>
      </c>
      <c r="D614" s="14">
        <v>7</v>
      </c>
      <c r="E614" s="38">
        <v>4146</v>
      </c>
    </row>
    <row r="615" spans="1:5" ht="12.75" customHeight="1">
      <c r="A615" s="44"/>
      <c r="B615" s="44"/>
      <c r="C615" s="14" t="s">
        <v>17</v>
      </c>
      <c r="D615" s="14">
        <v>1</v>
      </c>
      <c r="E615" s="38">
        <v>4146</v>
      </c>
    </row>
    <row r="616" spans="1:5" ht="12.75" customHeight="1">
      <c r="A616" s="44"/>
      <c r="B616" s="44"/>
      <c r="C616" s="14" t="s">
        <v>18</v>
      </c>
      <c r="D616" s="14">
        <v>3</v>
      </c>
      <c r="E616" s="38">
        <v>5682.16</v>
      </c>
    </row>
    <row r="617" spans="1:5" ht="12.75" customHeight="1">
      <c r="A617" s="44"/>
      <c r="B617" s="44"/>
      <c r="C617" s="14" t="s">
        <v>18</v>
      </c>
      <c r="D617" s="14">
        <v>6</v>
      </c>
      <c r="E617" s="38">
        <v>6256.75</v>
      </c>
    </row>
    <row r="618" spans="1:5" ht="12.75" customHeight="1">
      <c r="A618" s="44"/>
      <c r="B618" s="44"/>
      <c r="C618" s="14" t="s">
        <v>18</v>
      </c>
      <c r="D618" s="14">
        <v>9</v>
      </c>
      <c r="E618" s="38">
        <v>6889.63</v>
      </c>
    </row>
    <row r="619" spans="1:5" ht="12.75" customHeight="1">
      <c r="A619" s="44"/>
      <c r="B619" s="44"/>
      <c r="C619" s="14" t="s">
        <v>18</v>
      </c>
      <c r="D619" s="14">
        <v>10</v>
      </c>
      <c r="E619" s="38">
        <v>7114.46</v>
      </c>
    </row>
    <row r="620" spans="1:5" ht="12.75" customHeight="1">
      <c r="A620" s="44" t="s">
        <v>109</v>
      </c>
      <c r="B620" s="44" t="s">
        <v>49</v>
      </c>
      <c r="C620" s="14" t="s">
        <v>17</v>
      </c>
      <c r="D620" s="14">
        <v>1</v>
      </c>
      <c r="E620" s="38">
        <v>4146</v>
      </c>
    </row>
    <row r="621" spans="1:5" ht="12.75" customHeight="1">
      <c r="A621" s="44"/>
      <c r="B621" s="44"/>
      <c r="C621" s="14" t="s">
        <v>18</v>
      </c>
      <c r="D621" s="14">
        <v>1</v>
      </c>
      <c r="E621" s="38">
        <v>5328.66</v>
      </c>
    </row>
    <row r="622" spans="1:5" ht="12.75" customHeight="1">
      <c r="A622" s="44"/>
      <c r="B622" s="44"/>
      <c r="C622" s="14" t="s">
        <v>19</v>
      </c>
      <c r="D622" s="14">
        <v>1</v>
      </c>
      <c r="E622" s="38">
        <v>6461.02</v>
      </c>
    </row>
    <row r="623" spans="1:5" ht="12.75" customHeight="1">
      <c r="A623" s="44"/>
      <c r="B623" s="44"/>
      <c r="C623" s="14" t="s">
        <v>37</v>
      </c>
      <c r="D623" s="14">
        <v>8</v>
      </c>
      <c r="E623" s="38">
        <v>9808.68</v>
      </c>
    </row>
    <row r="624" spans="1:5" ht="12.75" customHeight="1">
      <c r="A624" s="44"/>
      <c r="B624" s="44"/>
      <c r="C624" s="14" t="s">
        <v>38</v>
      </c>
      <c r="D624" s="14">
        <v>5</v>
      </c>
      <c r="E624" s="38">
        <v>10800.78</v>
      </c>
    </row>
    <row r="625" spans="1:9" ht="12.75" customHeight="1">
      <c r="A625" s="44"/>
      <c r="B625" s="44"/>
      <c r="C625" s="14" t="s">
        <v>38</v>
      </c>
      <c r="D625" s="14">
        <v>6</v>
      </c>
      <c r="E625" s="38">
        <v>11153.21</v>
      </c>
    </row>
    <row r="626" spans="1:9" ht="12.75" customHeight="1">
      <c r="A626" s="44"/>
      <c r="B626" s="44"/>
      <c r="C626" s="14" t="s">
        <v>38</v>
      </c>
      <c r="D626" s="14">
        <v>8</v>
      </c>
      <c r="E626" s="38">
        <v>11893.09</v>
      </c>
    </row>
    <row r="627" spans="1:9" ht="12.75" customHeight="1">
      <c r="A627" s="44"/>
      <c r="B627" s="44"/>
      <c r="C627" s="14" t="s">
        <v>38</v>
      </c>
      <c r="D627" s="14">
        <v>9</v>
      </c>
      <c r="E627" s="38">
        <v>12281.25</v>
      </c>
    </row>
    <row r="628" spans="1:9" ht="12.75" customHeight="1">
      <c r="A628" s="44"/>
      <c r="B628" s="44"/>
      <c r="C628" s="14" t="s">
        <v>38</v>
      </c>
      <c r="D628" s="14">
        <v>10</v>
      </c>
      <c r="E628" s="38">
        <v>12682.03</v>
      </c>
    </row>
    <row r="629" spans="1:9" ht="28.5" customHeight="1">
      <c r="A629" s="14" t="s">
        <v>110</v>
      </c>
      <c r="B629" s="14" t="s">
        <v>49</v>
      </c>
      <c r="C629" s="14" t="s">
        <v>37</v>
      </c>
      <c r="D629" s="14">
        <v>10</v>
      </c>
      <c r="E629" s="39">
        <v>10459.39</v>
      </c>
    </row>
    <row r="630" spans="1:9">
      <c r="A630" s="41"/>
    </row>
    <row r="631" spans="1:9" ht="12.75" customHeight="1">
      <c r="A631" s="45" t="s">
        <v>117</v>
      </c>
      <c r="B631" s="45"/>
      <c r="C631" s="45"/>
      <c r="D631" s="45"/>
      <c r="E631" s="45"/>
    </row>
    <row r="632" spans="1:9" ht="12.75" customHeight="1">
      <c r="A632" s="43"/>
      <c r="B632" s="43"/>
      <c r="C632" s="43"/>
      <c r="D632" s="43"/>
      <c r="E632" s="43"/>
      <c r="F632" s="43"/>
      <c r="G632" s="43"/>
      <c r="H632" s="43"/>
      <c r="I632" s="43"/>
    </row>
    <row r="633" spans="1:9">
      <c r="A633" s="43"/>
      <c r="B633" s="43"/>
      <c r="C633" s="43"/>
      <c r="D633" s="43"/>
      <c r="E633" s="43"/>
      <c r="F633" s="43"/>
      <c r="G633" s="43"/>
      <c r="H633" s="43"/>
      <c r="I633" s="43"/>
    </row>
    <row r="634" spans="1:9">
      <c r="A634" s="43"/>
      <c r="B634" s="43"/>
      <c r="C634" s="43"/>
      <c r="D634" s="43"/>
      <c r="E634" s="43"/>
      <c r="F634" s="43"/>
      <c r="G634" s="43"/>
      <c r="H634" s="43"/>
      <c r="I634" s="43"/>
    </row>
    <row r="635" spans="1:9">
      <c r="A635" s="43"/>
      <c r="B635" s="43"/>
      <c r="C635" s="43"/>
      <c r="D635" s="43"/>
      <c r="E635" s="43"/>
      <c r="F635" s="43"/>
      <c r="G635" s="43"/>
      <c r="H635" s="43"/>
      <c r="I635" s="43"/>
    </row>
    <row r="636" spans="1:9" ht="12.75" customHeight="1">
      <c r="A636" s="43"/>
      <c r="B636" s="43"/>
      <c r="C636" s="43"/>
      <c r="D636" s="43"/>
      <c r="E636" s="43"/>
      <c r="F636" s="43"/>
      <c r="G636" s="43"/>
      <c r="H636" s="43"/>
      <c r="I636" s="43"/>
    </row>
    <row r="637" spans="1:9">
      <c r="A637" s="43"/>
      <c r="B637" s="43"/>
      <c r="C637" s="43"/>
      <c r="D637" s="43"/>
      <c r="E637" s="43"/>
      <c r="F637" s="43"/>
      <c r="G637" s="43"/>
      <c r="H637" s="43"/>
      <c r="I637" s="43"/>
    </row>
    <row r="638" spans="1:9" ht="12.75" customHeight="1">
      <c r="A638" s="43"/>
      <c r="B638" s="43"/>
      <c r="C638" s="43"/>
      <c r="D638" s="43"/>
      <c r="E638" s="43"/>
      <c r="F638" s="43"/>
      <c r="G638" s="43"/>
      <c r="H638" s="43"/>
      <c r="I638" s="43"/>
    </row>
    <row r="639" spans="1:9">
      <c r="A639" s="43"/>
      <c r="B639" s="43"/>
      <c r="C639" s="43"/>
      <c r="D639" s="43"/>
      <c r="E639" s="43"/>
      <c r="F639" s="43"/>
      <c r="G639" s="43"/>
      <c r="H639" s="43"/>
      <c r="I639" s="43"/>
    </row>
    <row r="640" spans="1:9">
      <c r="A640" s="43"/>
      <c r="B640" s="43"/>
      <c r="C640" s="43"/>
      <c r="D640" s="43"/>
      <c r="E640" s="43"/>
      <c r="F640" s="43"/>
      <c r="G640" s="43"/>
      <c r="H640" s="43"/>
      <c r="I640" s="43"/>
    </row>
    <row r="641" spans="1:9" ht="12.75" customHeight="1">
      <c r="A641" s="43"/>
      <c r="B641" s="43"/>
      <c r="C641" s="43"/>
      <c r="D641" s="43"/>
      <c r="E641" s="43"/>
      <c r="F641" s="43"/>
      <c r="G641" s="43"/>
      <c r="H641" s="43"/>
      <c r="I641" s="43"/>
    </row>
    <row r="642" spans="1:9">
      <c r="A642" s="43"/>
      <c r="B642" s="43"/>
      <c r="C642" s="43"/>
      <c r="D642" s="43"/>
      <c r="E642" s="43"/>
      <c r="F642" s="43"/>
      <c r="G642" s="43"/>
      <c r="H642" s="43"/>
      <c r="I642" s="43"/>
    </row>
    <row r="643" spans="1:9">
      <c r="A643" s="43"/>
      <c r="B643" s="43"/>
      <c r="C643" s="43"/>
      <c r="D643" s="43"/>
      <c r="E643" s="43"/>
      <c r="F643" s="43"/>
      <c r="G643" s="43"/>
      <c r="H643" s="43"/>
      <c r="I643" s="43"/>
    </row>
  </sheetData>
  <mergeCells count="164">
    <mergeCell ref="A641:I643"/>
    <mergeCell ref="A620:A628"/>
    <mergeCell ref="B620:B628"/>
    <mergeCell ref="A631:E631"/>
    <mergeCell ref="A632:I635"/>
    <mergeCell ref="A636:I637"/>
    <mergeCell ref="A638:I640"/>
    <mergeCell ref="A595:A596"/>
    <mergeCell ref="B595:B596"/>
    <mergeCell ref="A597:A611"/>
    <mergeCell ref="B597:B611"/>
    <mergeCell ref="A612:A619"/>
    <mergeCell ref="B612:B619"/>
    <mergeCell ref="A579:A582"/>
    <mergeCell ref="B579:B582"/>
    <mergeCell ref="A583:A584"/>
    <mergeCell ref="B583:B584"/>
    <mergeCell ref="A591:A592"/>
    <mergeCell ref="B591:B592"/>
    <mergeCell ref="A543:A546"/>
    <mergeCell ref="B543:B546"/>
    <mergeCell ref="A547:A567"/>
    <mergeCell ref="B547:B567"/>
    <mergeCell ref="A568:A578"/>
    <mergeCell ref="B568:B578"/>
    <mergeCell ref="A489:A511"/>
    <mergeCell ref="B489:B511"/>
    <mergeCell ref="A512:A517"/>
    <mergeCell ref="B512:B517"/>
    <mergeCell ref="A518:A542"/>
    <mergeCell ref="B518:B542"/>
    <mergeCell ref="A475:A481"/>
    <mergeCell ref="B475:B479"/>
    <mergeCell ref="B480:B481"/>
    <mergeCell ref="A482:A486"/>
    <mergeCell ref="B482:B486"/>
    <mergeCell ref="A487:A488"/>
    <mergeCell ref="B487:B488"/>
    <mergeCell ref="A465:A466"/>
    <mergeCell ref="B465:B466"/>
    <mergeCell ref="A467:A472"/>
    <mergeCell ref="B467:B472"/>
    <mergeCell ref="A473:A474"/>
    <mergeCell ref="B473:B474"/>
    <mergeCell ref="A435:A446"/>
    <mergeCell ref="B435:B446"/>
    <mergeCell ref="A447:A453"/>
    <mergeCell ref="B447:B453"/>
    <mergeCell ref="A454:A464"/>
    <mergeCell ref="B454:B464"/>
    <mergeCell ref="A411:A413"/>
    <mergeCell ref="B411:B413"/>
    <mergeCell ref="A414:A423"/>
    <mergeCell ref="B414:B423"/>
    <mergeCell ref="A424:A434"/>
    <mergeCell ref="B424:B434"/>
    <mergeCell ref="A387:A399"/>
    <mergeCell ref="B387:B399"/>
    <mergeCell ref="A400:A403"/>
    <mergeCell ref="B400:B403"/>
    <mergeCell ref="A404:A410"/>
    <mergeCell ref="B404:B410"/>
    <mergeCell ref="A378:A379"/>
    <mergeCell ref="B378:B379"/>
    <mergeCell ref="A381:A383"/>
    <mergeCell ref="B381:B383"/>
    <mergeCell ref="A384:A386"/>
    <mergeCell ref="B384:B386"/>
    <mergeCell ref="A360:A365"/>
    <mergeCell ref="B360:B365"/>
    <mergeCell ref="A366:A371"/>
    <mergeCell ref="B366:B371"/>
    <mergeCell ref="A372:A377"/>
    <mergeCell ref="B372:B377"/>
    <mergeCell ref="A345:A352"/>
    <mergeCell ref="B345:B352"/>
    <mergeCell ref="A353:A356"/>
    <mergeCell ref="B353:B356"/>
    <mergeCell ref="A357:A359"/>
    <mergeCell ref="B357:B359"/>
    <mergeCell ref="A326:A329"/>
    <mergeCell ref="B326:B329"/>
    <mergeCell ref="A330:A342"/>
    <mergeCell ref="B330:B342"/>
    <mergeCell ref="A343:A344"/>
    <mergeCell ref="B343:B344"/>
    <mergeCell ref="A301:A302"/>
    <mergeCell ref="B301:B302"/>
    <mergeCell ref="A303:A308"/>
    <mergeCell ref="B303:B308"/>
    <mergeCell ref="A309:A325"/>
    <mergeCell ref="B309:B325"/>
    <mergeCell ref="A278:A284"/>
    <mergeCell ref="B278:B284"/>
    <mergeCell ref="A285:A292"/>
    <mergeCell ref="B285:B292"/>
    <mergeCell ref="A293:A300"/>
    <mergeCell ref="B293:B300"/>
    <mergeCell ref="A259:A268"/>
    <mergeCell ref="B259:B268"/>
    <mergeCell ref="A269:A273"/>
    <mergeCell ref="B269:B273"/>
    <mergeCell ref="A274:A277"/>
    <mergeCell ref="B274:B277"/>
    <mergeCell ref="A234:A240"/>
    <mergeCell ref="B234:B237"/>
    <mergeCell ref="B238:B240"/>
    <mergeCell ref="A241:A253"/>
    <mergeCell ref="B241:B253"/>
    <mergeCell ref="A254:A258"/>
    <mergeCell ref="B254:B258"/>
    <mergeCell ref="A205:A219"/>
    <mergeCell ref="B205:B219"/>
    <mergeCell ref="A220:A226"/>
    <mergeCell ref="B220:B226"/>
    <mergeCell ref="A227:A233"/>
    <mergeCell ref="B227:B233"/>
    <mergeCell ref="A185:A190"/>
    <mergeCell ref="B185:B190"/>
    <mergeCell ref="A191:A197"/>
    <mergeCell ref="B191:B197"/>
    <mergeCell ref="A198:A204"/>
    <mergeCell ref="B198:B204"/>
    <mergeCell ref="A169:A174"/>
    <mergeCell ref="B169:B174"/>
    <mergeCell ref="A175:A180"/>
    <mergeCell ref="B175:B180"/>
    <mergeCell ref="A181:A184"/>
    <mergeCell ref="B181:B184"/>
    <mergeCell ref="A151:A153"/>
    <mergeCell ref="B151:B153"/>
    <mergeCell ref="A154:A159"/>
    <mergeCell ref="B154:B159"/>
    <mergeCell ref="A160:A168"/>
    <mergeCell ref="B160:B168"/>
    <mergeCell ref="A82:A97"/>
    <mergeCell ref="B82:B97"/>
    <mergeCell ref="A98:A115"/>
    <mergeCell ref="B98:B115"/>
    <mergeCell ref="A116:A150"/>
    <mergeCell ref="B116:B150"/>
    <mergeCell ref="A62:A67"/>
    <mergeCell ref="B62:B67"/>
    <mergeCell ref="A68:A73"/>
    <mergeCell ref="B68:B73"/>
    <mergeCell ref="A74:A81"/>
    <mergeCell ref="B74:B81"/>
    <mergeCell ref="D8:D10"/>
    <mergeCell ref="A11:A32"/>
    <mergeCell ref="B11:B32"/>
    <mergeCell ref="A33:A41"/>
    <mergeCell ref="B33:B41"/>
    <mergeCell ref="A42:A61"/>
    <mergeCell ref="B42:B61"/>
    <mergeCell ref="A1:E1"/>
    <mergeCell ref="A2:E2"/>
    <mergeCell ref="A3:E3"/>
    <mergeCell ref="A4:E4"/>
    <mergeCell ref="A5:E5"/>
    <mergeCell ref="A7:D7"/>
    <mergeCell ref="E7:E10"/>
    <mergeCell ref="A8:A10"/>
    <mergeCell ref="B8:B10"/>
    <mergeCell ref="C8:C10"/>
  </mergeCells>
  <printOptions horizontalCentered="1" verticalCentered="1"/>
  <pageMargins left="0.59015748031496096" right="0.19645669291338602" top="0.78740157480315009" bottom="0.78740157480315009" header="0.39370078740157505" footer="0.39370078740157505"/>
  <pageSetup paperSize="0" scale="6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53E8E-2EFE-450E-857D-46AC1D849DF1}">
  <dimension ref="A1:AMJ38"/>
  <sheetViews>
    <sheetView workbookViewId="0"/>
  </sheetViews>
  <sheetFormatPr defaultRowHeight="12.75"/>
  <cols>
    <col min="1" max="1" width="44.140625" style="2" customWidth="1"/>
    <col min="2" max="2" width="16.42578125" style="2" customWidth="1"/>
    <col min="3" max="3" width="16.28515625" style="2" customWidth="1"/>
    <col min="4" max="4" width="14.140625" style="2" customWidth="1"/>
    <col min="5" max="5" width="15.5703125" style="2" customWidth="1"/>
    <col min="6" max="6" width="14.140625" style="2" customWidth="1"/>
    <col min="7" max="1021" width="9.7109375" style="2" customWidth="1"/>
    <col min="1022" max="1023" width="12.28515625" style="3" customWidth="1"/>
    <col min="1024" max="1024" width="9.140625" style="3" customWidth="1"/>
    <col min="1025" max="1025" width="9.140625" customWidth="1"/>
  </cols>
  <sheetData>
    <row r="1" spans="1:10" ht="12.75" customHeight="1">
      <c r="A1" s="26" t="s">
        <v>118</v>
      </c>
      <c r="B1" s="26"/>
      <c r="C1" s="26"/>
      <c r="D1" s="26"/>
      <c r="E1" s="26"/>
      <c r="F1" s="26"/>
    </row>
    <row r="2" spans="1:10" ht="12.75" customHeight="1">
      <c r="A2" s="43"/>
      <c r="B2" s="43"/>
      <c r="C2" s="43"/>
      <c r="D2" s="43"/>
      <c r="E2" s="43"/>
      <c r="F2" s="43"/>
    </row>
    <row r="3" spans="1:10" ht="12.75" customHeight="1">
      <c r="A3" s="27" t="s">
        <v>1</v>
      </c>
      <c r="B3" s="27"/>
      <c r="C3" s="27"/>
      <c r="D3" s="27"/>
      <c r="E3" s="27"/>
      <c r="F3" s="27"/>
    </row>
    <row r="4" spans="1:10" ht="12.75" customHeight="1">
      <c r="A4" s="6"/>
      <c r="B4" s="6"/>
      <c r="C4" s="6"/>
      <c r="D4" s="6"/>
      <c r="E4" s="6"/>
      <c r="F4" s="6"/>
    </row>
    <row r="5" spans="1:10" ht="12.75" customHeight="1">
      <c r="A5" s="28" t="s">
        <v>2</v>
      </c>
      <c r="B5" s="28"/>
      <c r="C5" s="28"/>
      <c r="D5" s="28"/>
      <c r="E5" s="28"/>
      <c r="F5" s="28"/>
    </row>
    <row r="6" spans="1:10" s="2" customFormat="1" ht="12.75" customHeight="1">
      <c r="A6" s="46"/>
      <c r="E6" s="49"/>
      <c r="F6" s="49"/>
    </row>
    <row r="7" spans="1:10" s="47" customFormat="1" ht="12.75" customHeight="1">
      <c r="A7" s="33" t="s">
        <v>119</v>
      </c>
      <c r="B7" s="33" t="s">
        <v>120</v>
      </c>
      <c r="C7" s="33"/>
      <c r="D7" s="33"/>
      <c r="E7" s="33"/>
      <c r="F7" s="33"/>
    </row>
    <row r="8" spans="1:10" s="47" customFormat="1" ht="12.75" customHeight="1">
      <c r="A8" s="33"/>
      <c r="B8" s="33" t="s">
        <v>121</v>
      </c>
      <c r="C8" s="33"/>
      <c r="D8" s="33"/>
      <c r="E8" s="33" t="s">
        <v>122</v>
      </c>
      <c r="F8" s="33" t="s">
        <v>10</v>
      </c>
    </row>
    <row r="9" spans="1:10" s="47" customFormat="1" ht="13.5" customHeight="1">
      <c r="A9" s="33"/>
      <c r="B9" s="33" t="s">
        <v>123</v>
      </c>
      <c r="C9" s="33" t="s">
        <v>124</v>
      </c>
      <c r="D9" s="33" t="s">
        <v>9</v>
      </c>
      <c r="E9" s="33"/>
      <c r="F9" s="33"/>
    </row>
    <row r="10" spans="1:10" s="17" customFormat="1" ht="12.75" customHeight="1">
      <c r="A10" s="33"/>
      <c r="B10" s="33"/>
      <c r="C10" s="33"/>
      <c r="D10" s="33"/>
      <c r="E10" s="33"/>
      <c r="F10" s="33"/>
    </row>
    <row r="11" spans="1:10" s="17" customFormat="1" ht="12.75" customHeight="1">
      <c r="A11" s="18" t="s">
        <v>125</v>
      </c>
      <c r="B11" s="18">
        <v>19</v>
      </c>
      <c r="C11" s="18">
        <v>0</v>
      </c>
      <c r="D11" s="16">
        <f t="shared" ref="D11:D26" si="0">(B11+C11)</f>
        <v>19</v>
      </c>
      <c r="E11" s="15">
        <f>19-D11</f>
        <v>0</v>
      </c>
      <c r="F11" s="16">
        <f t="shared" ref="F11:F26" si="1">D11+E11</f>
        <v>19</v>
      </c>
      <c r="I11" s="48"/>
      <c r="J11" s="48"/>
    </row>
    <row r="12" spans="1:10" s="17" customFormat="1" ht="12.75" customHeight="1">
      <c r="A12" s="18" t="s">
        <v>126</v>
      </c>
      <c r="B12" s="18">
        <v>3</v>
      </c>
      <c r="C12" s="18">
        <v>0</v>
      </c>
      <c r="D12" s="16">
        <f t="shared" si="0"/>
        <v>3</v>
      </c>
      <c r="E12" s="15">
        <f>3-D12</f>
        <v>0</v>
      </c>
      <c r="F12" s="16">
        <f t="shared" si="1"/>
        <v>3</v>
      </c>
      <c r="I12" s="48"/>
      <c r="J12" s="48"/>
    </row>
    <row r="13" spans="1:10" s="17" customFormat="1" ht="12.75" customHeight="1">
      <c r="A13" s="18" t="s">
        <v>127</v>
      </c>
      <c r="B13" s="18">
        <v>31</v>
      </c>
      <c r="C13" s="18">
        <v>0</v>
      </c>
      <c r="D13" s="16">
        <f t="shared" si="0"/>
        <v>31</v>
      </c>
      <c r="E13" s="15">
        <f>31-D13</f>
        <v>0</v>
      </c>
      <c r="F13" s="16">
        <f t="shared" si="1"/>
        <v>31</v>
      </c>
      <c r="I13" s="48"/>
      <c r="J13" s="48"/>
    </row>
    <row r="14" spans="1:10" s="17" customFormat="1" ht="12.75" customHeight="1">
      <c r="A14" s="18" t="s">
        <v>128</v>
      </c>
      <c r="B14" s="18">
        <v>0</v>
      </c>
      <c r="C14" s="18">
        <v>1</v>
      </c>
      <c r="D14" s="16">
        <f t="shared" si="0"/>
        <v>1</v>
      </c>
      <c r="E14" s="15">
        <f>1-D14</f>
        <v>0</v>
      </c>
      <c r="F14" s="16">
        <f t="shared" si="1"/>
        <v>1</v>
      </c>
      <c r="I14" s="48"/>
      <c r="J14" s="48"/>
    </row>
    <row r="15" spans="1:10" s="17" customFormat="1" ht="12.75" customHeight="1">
      <c r="A15" s="18" t="s">
        <v>129</v>
      </c>
      <c r="B15" s="18">
        <v>1</v>
      </c>
      <c r="C15" s="18">
        <v>0</v>
      </c>
      <c r="D15" s="16">
        <f t="shared" si="0"/>
        <v>1</v>
      </c>
      <c r="E15" s="15">
        <f>1-D15</f>
        <v>0</v>
      </c>
      <c r="F15" s="16">
        <f t="shared" si="1"/>
        <v>1</v>
      </c>
      <c r="I15" s="48"/>
      <c r="J15" s="48"/>
    </row>
    <row r="16" spans="1:10" s="17" customFormat="1" ht="12.75" customHeight="1">
      <c r="A16" s="18" t="s">
        <v>130</v>
      </c>
      <c r="B16" s="18">
        <v>0</v>
      </c>
      <c r="C16" s="18">
        <v>3</v>
      </c>
      <c r="D16" s="16">
        <f t="shared" si="0"/>
        <v>3</v>
      </c>
      <c r="E16" s="15">
        <f>3-D16</f>
        <v>0</v>
      </c>
      <c r="F16" s="16">
        <f t="shared" si="1"/>
        <v>3</v>
      </c>
      <c r="I16" s="48"/>
      <c r="J16" s="48"/>
    </row>
    <row r="17" spans="1:10" s="17" customFormat="1" ht="12.75" customHeight="1">
      <c r="A17" s="18" t="s">
        <v>131</v>
      </c>
      <c r="B17" s="18">
        <v>0</v>
      </c>
      <c r="C17" s="18">
        <v>1</v>
      </c>
      <c r="D17" s="16">
        <f t="shared" si="0"/>
        <v>1</v>
      </c>
      <c r="E17" s="15">
        <f>1-D17</f>
        <v>0</v>
      </c>
      <c r="F17" s="16">
        <f t="shared" si="1"/>
        <v>1</v>
      </c>
      <c r="I17" s="48"/>
      <c r="J17" s="48"/>
    </row>
    <row r="18" spans="1:10" s="17" customFormat="1" ht="12.75" customHeight="1">
      <c r="A18" s="18" t="s">
        <v>132</v>
      </c>
      <c r="B18" s="18">
        <v>0</v>
      </c>
      <c r="C18" s="18">
        <v>4</v>
      </c>
      <c r="D18" s="16">
        <f t="shared" si="0"/>
        <v>4</v>
      </c>
      <c r="E18" s="15">
        <f>5-D18</f>
        <v>1</v>
      </c>
      <c r="F18" s="16">
        <f t="shared" si="1"/>
        <v>5</v>
      </c>
      <c r="I18" s="48"/>
      <c r="J18" s="48"/>
    </row>
    <row r="19" spans="1:10" s="17" customFormat="1" ht="12.75" customHeight="1">
      <c r="A19" s="18" t="s">
        <v>133</v>
      </c>
      <c r="B19" s="18">
        <v>0</v>
      </c>
      <c r="C19" s="18">
        <v>3</v>
      </c>
      <c r="D19" s="16">
        <f t="shared" si="0"/>
        <v>3</v>
      </c>
      <c r="E19" s="15">
        <f>3-D19</f>
        <v>0</v>
      </c>
      <c r="F19" s="16">
        <f t="shared" si="1"/>
        <v>3</v>
      </c>
      <c r="I19" s="48"/>
      <c r="J19" s="48"/>
    </row>
    <row r="20" spans="1:10" s="17" customFormat="1" ht="12.75" customHeight="1">
      <c r="A20" s="18" t="s">
        <v>134</v>
      </c>
      <c r="B20" s="18">
        <v>0</v>
      </c>
      <c r="C20" s="18">
        <v>2</v>
      </c>
      <c r="D20" s="16">
        <f t="shared" si="0"/>
        <v>2</v>
      </c>
      <c r="E20" s="15">
        <f>3-D20</f>
        <v>1</v>
      </c>
      <c r="F20" s="16">
        <f t="shared" si="1"/>
        <v>3</v>
      </c>
      <c r="I20" s="48"/>
      <c r="J20" s="48"/>
    </row>
    <row r="21" spans="1:10" s="17" customFormat="1" ht="12.75" customHeight="1">
      <c r="A21" s="18" t="s">
        <v>135</v>
      </c>
      <c r="B21" s="18">
        <v>0</v>
      </c>
      <c r="C21" s="18">
        <v>1</v>
      </c>
      <c r="D21" s="16">
        <f t="shared" si="0"/>
        <v>1</v>
      </c>
      <c r="E21" s="15">
        <f>1-D21</f>
        <v>0</v>
      </c>
      <c r="F21" s="16">
        <f t="shared" si="1"/>
        <v>1</v>
      </c>
      <c r="I21" s="48"/>
      <c r="J21" s="48"/>
    </row>
    <row r="22" spans="1:10" s="17" customFormat="1" ht="12.75" customHeight="1">
      <c r="A22" s="18" t="s">
        <v>136</v>
      </c>
      <c r="B22" s="18">
        <v>4</v>
      </c>
      <c r="C22" s="18">
        <v>16</v>
      </c>
      <c r="D22" s="16">
        <f t="shared" si="0"/>
        <v>20</v>
      </c>
      <c r="E22" s="15">
        <f>20-D22</f>
        <v>0</v>
      </c>
      <c r="F22" s="16">
        <f t="shared" si="1"/>
        <v>20</v>
      </c>
      <c r="I22" s="48"/>
      <c r="J22" s="48"/>
    </row>
    <row r="23" spans="1:10" s="17" customFormat="1" ht="12.75" customHeight="1">
      <c r="A23" s="18" t="s">
        <v>137</v>
      </c>
      <c r="B23" s="18">
        <v>0</v>
      </c>
      <c r="C23" s="18">
        <v>19</v>
      </c>
      <c r="D23" s="16">
        <f t="shared" si="0"/>
        <v>19</v>
      </c>
      <c r="E23" s="15">
        <f>19-D23</f>
        <v>0</v>
      </c>
      <c r="F23" s="16">
        <f t="shared" si="1"/>
        <v>19</v>
      </c>
      <c r="I23" s="48"/>
      <c r="J23" s="48"/>
    </row>
    <row r="24" spans="1:10" s="17" customFormat="1" ht="12.75" customHeight="1">
      <c r="A24" s="18" t="s">
        <v>138</v>
      </c>
      <c r="B24" s="18">
        <v>16</v>
      </c>
      <c r="C24" s="18">
        <v>0</v>
      </c>
      <c r="D24" s="16">
        <f t="shared" si="0"/>
        <v>16</v>
      </c>
      <c r="E24" s="15">
        <f>16-D24</f>
        <v>0</v>
      </c>
      <c r="F24" s="16">
        <f t="shared" si="1"/>
        <v>16</v>
      </c>
      <c r="I24" s="48"/>
      <c r="J24" s="48"/>
    </row>
    <row r="25" spans="1:10" s="17" customFormat="1" ht="12.75" customHeight="1">
      <c r="A25" s="18" t="s">
        <v>139</v>
      </c>
      <c r="B25" s="18">
        <v>2</v>
      </c>
      <c r="C25" s="18">
        <v>0</v>
      </c>
      <c r="D25" s="16">
        <f t="shared" si="0"/>
        <v>2</v>
      </c>
      <c r="E25" s="15">
        <f>3-D25</f>
        <v>1</v>
      </c>
      <c r="F25" s="16">
        <f t="shared" si="1"/>
        <v>3</v>
      </c>
      <c r="I25" s="48"/>
      <c r="J25" s="48"/>
    </row>
    <row r="26" spans="1:10" s="17" customFormat="1" ht="12.75" customHeight="1">
      <c r="A26" s="18" t="s">
        <v>140</v>
      </c>
      <c r="B26" s="18">
        <v>1</v>
      </c>
      <c r="C26" s="18">
        <v>0</v>
      </c>
      <c r="D26" s="16">
        <f t="shared" si="0"/>
        <v>1</v>
      </c>
      <c r="E26" s="15">
        <f>2-D26</f>
        <v>1</v>
      </c>
      <c r="F26" s="16">
        <f t="shared" si="1"/>
        <v>2</v>
      </c>
      <c r="I26" s="48"/>
      <c r="J26" s="48"/>
    </row>
    <row r="27" spans="1:10" s="17" customFormat="1">
      <c r="A27" s="10" t="s">
        <v>10</v>
      </c>
      <c r="B27" s="11">
        <f>SUM(B11:B26)</f>
        <v>77</v>
      </c>
      <c r="C27" s="11">
        <f>SUM(C11:C26)</f>
        <v>50</v>
      </c>
      <c r="D27" s="11">
        <f>SUM(D11:D26)</f>
        <v>127</v>
      </c>
      <c r="E27" s="11">
        <f>SUM(E11:E23)</f>
        <v>2</v>
      </c>
      <c r="F27" s="11">
        <f>SUM(F11:F26)</f>
        <v>131</v>
      </c>
    </row>
    <row r="28" spans="1:10">
      <c r="A28" s="41"/>
    </row>
    <row r="29" spans="1:10">
      <c r="A29" s="2" t="s">
        <v>141</v>
      </c>
    </row>
    <row r="30" spans="1:10">
      <c r="A30" s="2" t="s">
        <v>142</v>
      </c>
    </row>
    <row r="38" spans="3:3">
      <c r="C38" s="41"/>
    </row>
  </sheetData>
  <mergeCells count="13">
    <mergeCell ref="B9:B10"/>
    <mergeCell ref="C9:C10"/>
    <mergeCell ref="D9:D10"/>
    <mergeCell ref="A1:F1"/>
    <mergeCell ref="A2:F2"/>
    <mergeCell ref="A3:F3"/>
    <mergeCell ref="A5:F5"/>
    <mergeCell ref="E6:F6"/>
    <mergeCell ref="A7:A10"/>
    <mergeCell ref="B7:F7"/>
    <mergeCell ref="B8:D8"/>
    <mergeCell ref="E8:E10"/>
    <mergeCell ref="F8:F10"/>
  </mergeCells>
  <printOptions horizontalCentered="1" verticalCentered="1"/>
  <pageMargins left="0.78740157480314998" right="0.39370078740157505" top="0.98385826771653595" bottom="0.98385826771653595" header="0.59015748031496096" footer="0.59015748031496096"/>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3331-E752-4432-B168-CED00C22C4D4}">
  <dimension ref="A1:AMJ39"/>
  <sheetViews>
    <sheetView workbookViewId="0"/>
  </sheetViews>
  <sheetFormatPr defaultRowHeight="12.75"/>
  <cols>
    <col min="1" max="1" width="58" style="2" customWidth="1"/>
    <col min="2" max="2" width="18.7109375" style="2" customWidth="1"/>
    <col min="3" max="1023" width="9.7109375" style="2" customWidth="1"/>
    <col min="1024" max="1024" width="9.140625" style="2" customWidth="1"/>
    <col min="1025" max="1025" width="9.140625" customWidth="1"/>
  </cols>
  <sheetData>
    <row r="1" spans="1:6" ht="12.75" customHeight="1">
      <c r="A1" s="26" t="s">
        <v>143</v>
      </c>
      <c r="B1" s="26"/>
    </row>
    <row r="2" spans="1:6" ht="12.75" customHeight="1">
      <c r="A2" s="4"/>
    </row>
    <row r="3" spans="1:6" ht="12.75" customHeight="1">
      <c r="A3" s="27" t="s">
        <v>1</v>
      </c>
      <c r="B3" s="27"/>
    </row>
    <row r="4" spans="1:6" ht="12.75" customHeight="1">
      <c r="A4" s="43"/>
      <c r="B4" s="43"/>
      <c r="C4" s="36"/>
      <c r="D4" s="36"/>
      <c r="E4" s="36"/>
      <c r="F4" s="36"/>
    </row>
    <row r="5" spans="1:6" ht="12.75" customHeight="1">
      <c r="A5" s="56" t="s">
        <v>2</v>
      </c>
      <c r="B5" s="56"/>
    </row>
    <row r="6" spans="1:6" ht="12.75" customHeight="1">
      <c r="A6" s="50"/>
      <c r="B6" s="50"/>
    </row>
    <row r="7" spans="1:6" s="47" customFormat="1" ht="76.5">
      <c r="A7" s="51"/>
      <c r="B7" s="10" t="s">
        <v>144</v>
      </c>
    </row>
    <row r="8" spans="1:6" ht="12.75" customHeight="1">
      <c r="A8" s="18" t="s">
        <v>125</v>
      </c>
      <c r="B8" s="52">
        <v>27750.22</v>
      </c>
    </row>
    <row r="9" spans="1:6" ht="12.75" customHeight="1">
      <c r="A9" s="18" t="s">
        <v>126</v>
      </c>
      <c r="B9" s="52">
        <v>33135.15</v>
      </c>
    </row>
    <row r="10" spans="1:6" ht="12.75" customHeight="1">
      <c r="A10" s="18" t="s">
        <v>127</v>
      </c>
      <c r="B10" s="52">
        <v>33135.15</v>
      </c>
    </row>
    <row r="11" spans="1:6" ht="12.75" customHeight="1">
      <c r="A11" s="18" t="s">
        <v>128</v>
      </c>
      <c r="B11" s="52">
        <v>39565.15</v>
      </c>
    </row>
    <row r="12" spans="1:6" ht="12.75" customHeight="1">
      <c r="A12" s="18" t="s">
        <v>129</v>
      </c>
      <c r="B12" s="52">
        <v>39565.15</v>
      </c>
    </row>
    <row r="13" spans="1:6" ht="12.75" customHeight="1">
      <c r="A13" s="18" t="s">
        <v>130</v>
      </c>
      <c r="B13" s="52">
        <v>4363.8599999999997</v>
      </c>
    </row>
    <row r="14" spans="1:6" ht="12.75" customHeight="1">
      <c r="A14" s="18" t="s">
        <v>131</v>
      </c>
      <c r="B14" s="52">
        <v>4023.3</v>
      </c>
    </row>
    <row r="15" spans="1:6" ht="12.75" customHeight="1">
      <c r="A15" s="18" t="s">
        <v>132</v>
      </c>
      <c r="B15" s="52">
        <v>4023.3</v>
      </c>
    </row>
    <row r="16" spans="1:6" ht="12.75" customHeight="1">
      <c r="A16" s="18" t="s">
        <v>133</v>
      </c>
      <c r="B16" s="52">
        <v>4023.3</v>
      </c>
    </row>
    <row r="17" spans="1:9" ht="12.75" customHeight="1">
      <c r="A17" s="18" t="s">
        <v>134</v>
      </c>
      <c r="B17" s="52">
        <v>37138.17</v>
      </c>
    </row>
    <row r="18" spans="1:9" ht="12.75" customHeight="1">
      <c r="A18" s="18" t="s">
        <v>145</v>
      </c>
      <c r="B18" s="52">
        <v>37138.17</v>
      </c>
    </row>
    <row r="19" spans="1:9" ht="12.75" customHeight="1">
      <c r="A19" s="18" t="s">
        <v>136</v>
      </c>
      <c r="B19" s="52">
        <v>39565.15</v>
      </c>
    </row>
    <row r="20" spans="1:9" ht="12.75" customHeight="1">
      <c r="A20" s="18" t="s">
        <v>137</v>
      </c>
      <c r="B20" s="52">
        <v>39565.15</v>
      </c>
    </row>
    <row r="21" spans="1:9" ht="12.75" customHeight="1">
      <c r="A21" s="18" t="s">
        <v>146</v>
      </c>
      <c r="B21" s="52">
        <v>4070.41</v>
      </c>
    </row>
    <row r="22" spans="1:9" ht="12.75" customHeight="1">
      <c r="A22" s="18" t="s">
        <v>139</v>
      </c>
      <c r="B22" s="38">
        <v>13651.25</v>
      </c>
    </row>
    <row r="23" spans="1:9" ht="12.75" customHeight="1">
      <c r="A23" s="18" t="s">
        <v>140</v>
      </c>
      <c r="B23" s="38">
        <v>16300.3</v>
      </c>
    </row>
    <row r="24" spans="1:9">
      <c r="A24" s="10" t="s">
        <v>10</v>
      </c>
      <c r="B24" s="53"/>
    </row>
    <row r="25" spans="1:9">
      <c r="A25" s="41"/>
    </row>
    <row r="26" spans="1:9" s="55" customFormat="1">
      <c r="A26" s="54" t="s">
        <v>117</v>
      </c>
      <c r="B26" s="54"/>
      <c r="C26" s="54"/>
      <c r="D26" s="54"/>
      <c r="E26" s="54"/>
      <c r="F26" s="54"/>
    </row>
    <row r="27" spans="1:9" s="55" customFormat="1" ht="12.75" customHeight="1">
      <c r="A27" s="43"/>
      <c r="B27" s="43"/>
      <c r="C27" s="43"/>
      <c r="D27" s="43"/>
      <c r="E27" s="43"/>
      <c r="F27" s="43"/>
      <c r="G27" s="43"/>
      <c r="H27" s="43"/>
      <c r="I27" s="43"/>
    </row>
    <row r="28" spans="1:9">
      <c r="A28" s="43"/>
      <c r="B28" s="43"/>
      <c r="C28" s="43"/>
      <c r="D28" s="43"/>
      <c r="E28" s="43"/>
      <c r="F28" s="43"/>
      <c r="G28" s="43"/>
      <c r="H28" s="43"/>
      <c r="I28" s="43"/>
    </row>
    <row r="29" spans="1:9">
      <c r="A29" s="43"/>
      <c r="B29" s="43"/>
      <c r="C29" s="43"/>
      <c r="D29" s="43"/>
      <c r="E29" s="43"/>
      <c r="F29" s="43"/>
      <c r="G29" s="43"/>
      <c r="H29" s="43"/>
      <c r="I29" s="43"/>
    </row>
    <row r="30" spans="1:9">
      <c r="A30" s="43"/>
      <c r="B30" s="43"/>
      <c r="C30" s="43"/>
      <c r="D30" s="43"/>
      <c r="E30" s="43"/>
      <c r="F30" s="43"/>
      <c r="G30" s="43"/>
      <c r="H30" s="43"/>
      <c r="I30" s="43"/>
    </row>
    <row r="31" spans="1:9" ht="12.75" customHeight="1">
      <c r="A31" s="43"/>
      <c r="B31" s="43"/>
      <c r="C31" s="43"/>
      <c r="D31" s="43"/>
      <c r="E31" s="43"/>
      <c r="F31" s="43"/>
      <c r="G31" s="43"/>
      <c r="H31" s="43"/>
      <c r="I31" s="43"/>
    </row>
    <row r="32" spans="1:9">
      <c r="A32" s="43"/>
      <c r="B32" s="43"/>
      <c r="C32" s="43"/>
      <c r="D32" s="43"/>
      <c r="E32" s="43"/>
      <c r="F32" s="43"/>
      <c r="G32" s="43"/>
      <c r="H32" s="43"/>
      <c r="I32" s="43"/>
    </row>
    <row r="33" spans="1:9" ht="12.75" customHeight="1">
      <c r="A33" s="43"/>
      <c r="B33" s="43"/>
      <c r="C33" s="43"/>
      <c r="D33" s="43"/>
      <c r="E33" s="43"/>
      <c r="F33" s="43"/>
      <c r="G33" s="43"/>
      <c r="H33" s="43"/>
      <c r="I33" s="43"/>
    </row>
    <row r="34" spans="1:9">
      <c r="A34" s="43"/>
      <c r="B34" s="43"/>
      <c r="C34" s="43"/>
      <c r="D34" s="43"/>
      <c r="E34" s="43"/>
      <c r="F34" s="43"/>
      <c r="G34" s="43"/>
      <c r="H34" s="43"/>
      <c r="I34" s="43"/>
    </row>
    <row r="35" spans="1:9">
      <c r="A35" s="43"/>
      <c r="B35" s="43"/>
      <c r="C35" s="43"/>
      <c r="D35" s="43"/>
      <c r="E35" s="43"/>
      <c r="F35" s="43"/>
      <c r="G35" s="43"/>
      <c r="H35" s="43"/>
      <c r="I35" s="43"/>
    </row>
    <row r="36" spans="1:9" ht="12.75" customHeight="1">
      <c r="A36" s="43"/>
      <c r="B36" s="43"/>
      <c r="C36" s="43"/>
      <c r="D36" s="43"/>
      <c r="E36" s="43"/>
      <c r="F36" s="43"/>
      <c r="G36" s="43"/>
      <c r="H36" s="43"/>
      <c r="I36" s="43"/>
    </row>
    <row r="37" spans="1:9">
      <c r="A37" s="43"/>
      <c r="B37" s="43"/>
      <c r="C37" s="43"/>
      <c r="D37" s="43"/>
      <c r="E37" s="43"/>
      <c r="F37" s="43"/>
      <c r="G37" s="43"/>
      <c r="H37" s="43"/>
      <c r="I37" s="43"/>
    </row>
    <row r="38" spans="1:9">
      <c r="A38" s="43"/>
      <c r="B38" s="43"/>
      <c r="C38" s="43"/>
      <c r="D38" s="43"/>
      <c r="E38" s="43"/>
      <c r="F38" s="43"/>
      <c r="G38" s="43"/>
      <c r="H38" s="43"/>
      <c r="I38" s="43"/>
    </row>
    <row r="39" spans="1:9">
      <c r="E39" s="42"/>
    </row>
  </sheetData>
  <mergeCells count="8">
    <mergeCell ref="A33:I35"/>
    <mergeCell ref="A36:I38"/>
    <mergeCell ref="A1:B1"/>
    <mergeCell ref="A3:B3"/>
    <mergeCell ref="A4:B4"/>
    <mergeCell ref="A5:B5"/>
    <mergeCell ref="A27:I30"/>
    <mergeCell ref="A31:I32"/>
  </mergeCells>
  <printOptions horizontalCentered="1" verticalCentered="1"/>
  <pageMargins left="0.78740157480314998" right="0.59015748031496096" top="0.98385826771653595" bottom="0.98385826771653595" header="0.59015748031496096" footer="0.59015748031496096"/>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4D958-5570-4209-BC95-9CDFFA313F96}">
  <dimension ref="A1:AMJ13"/>
  <sheetViews>
    <sheetView workbookViewId="0"/>
  </sheetViews>
  <sheetFormatPr defaultRowHeight="12.75"/>
  <cols>
    <col min="1" max="1" width="58" style="2" customWidth="1"/>
    <col min="2" max="2" width="18.7109375" style="2" customWidth="1"/>
    <col min="3" max="1023" width="9.7109375" style="2" customWidth="1"/>
    <col min="1024" max="1024" width="9.140625" style="2" customWidth="1"/>
    <col min="1025" max="1025" width="9.140625" customWidth="1"/>
  </cols>
  <sheetData>
    <row r="1" spans="1:6" ht="12.75" customHeight="1">
      <c r="A1" s="26" t="s">
        <v>147</v>
      </c>
      <c r="B1" s="26"/>
    </row>
    <row r="2" spans="1:6" ht="12.75" customHeight="1">
      <c r="A2" s="4"/>
    </row>
    <row r="3" spans="1:6" ht="12.75" customHeight="1">
      <c r="A3" s="27" t="s">
        <v>1</v>
      </c>
      <c r="B3" s="27"/>
    </row>
    <row r="4" spans="1:6" ht="12.75" customHeight="1">
      <c r="A4" s="43"/>
      <c r="B4" s="43"/>
      <c r="C4" s="36"/>
      <c r="D4" s="36"/>
      <c r="E4" s="36"/>
      <c r="F4" s="36"/>
    </row>
    <row r="5" spans="1:6" ht="12.75" customHeight="1">
      <c r="A5" s="56" t="s">
        <v>2</v>
      </c>
      <c r="B5" s="56"/>
    </row>
    <row r="6" spans="1:6" ht="12.75" customHeight="1">
      <c r="A6" s="50"/>
      <c r="B6" s="50"/>
    </row>
    <row r="7" spans="1:6" s="47" customFormat="1">
      <c r="A7" s="51" t="s">
        <v>148</v>
      </c>
      <c r="B7" s="10" t="s">
        <v>120</v>
      </c>
    </row>
    <row r="8" spans="1:6" ht="51">
      <c r="A8" s="18" t="s">
        <v>149</v>
      </c>
      <c r="B8" s="18">
        <v>0</v>
      </c>
    </row>
    <row r="9" spans="1:6" ht="51">
      <c r="A9" s="18" t="s">
        <v>150</v>
      </c>
      <c r="B9" s="18">
        <v>0</v>
      </c>
    </row>
    <row r="10" spans="1:6">
      <c r="A10" s="10" t="s">
        <v>10</v>
      </c>
      <c r="B10" s="57">
        <f>SUM(B8:B9)</f>
        <v>0</v>
      </c>
    </row>
    <row r="11" spans="1:6">
      <c r="A11" s="41"/>
    </row>
    <row r="12" spans="1:6" s="55" customFormat="1">
      <c r="A12" s="54" t="s">
        <v>151</v>
      </c>
      <c r="B12" s="54"/>
      <c r="C12" s="54"/>
      <c r="D12" s="54"/>
      <c r="E12" s="54"/>
      <c r="F12" s="54"/>
    </row>
    <row r="13" spans="1:6" s="55" customFormat="1">
      <c r="A13" s="41"/>
      <c r="B13" s="41"/>
      <c r="C13" s="41"/>
      <c r="D13" s="41"/>
      <c r="E13" s="41"/>
      <c r="F13" s="41"/>
    </row>
  </sheetData>
  <mergeCells count="4">
    <mergeCell ref="A1:B1"/>
    <mergeCell ref="A3:B3"/>
    <mergeCell ref="A4:B4"/>
    <mergeCell ref="A5:B5"/>
  </mergeCells>
  <printOptions horizontalCentered="1" verticalCentered="1"/>
  <pageMargins left="0.78740157480314998" right="0.59015748031496096" top="0.98385826771653595" bottom="0.98385826771653595" header="0.59015748031496096" footer="0.59015748031496096"/>
  <pageSetup paperSize="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547C4-3FC8-40C2-AE93-16CCBB718F47}">
  <dimension ref="A1:AMJ34"/>
  <sheetViews>
    <sheetView workbookViewId="0">
      <selection activeCell="F10" sqref="F10"/>
    </sheetView>
  </sheetViews>
  <sheetFormatPr defaultRowHeight="12.75"/>
  <cols>
    <col min="1" max="1" width="10.140625" style="17" customWidth="1"/>
    <col min="2" max="2" width="49.140625" style="17" customWidth="1"/>
    <col min="3" max="3" width="16.42578125" style="17" customWidth="1"/>
    <col min="4" max="4" width="15.42578125" style="17" customWidth="1"/>
    <col min="5" max="5" width="15.140625" style="17" customWidth="1"/>
    <col min="6" max="6" width="14.7109375" style="17" customWidth="1"/>
    <col min="7" max="7" width="13.28515625" style="17" customWidth="1"/>
    <col min="8" max="8" width="15.7109375" style="17" customWidth="1"/>
    <col min="9" max="9" width="14.7109375" style="17" customWidth="1"/>
    <col min="10" max="10" width="9.7109375" style="17" customWidth="1"/>
    <col min="11" max="11" width="14.7109375" style="58" customWidth="1"/>
    <col min="12" max="12" width="14.140625" style="59" customWidth="1"/>
    <col min="13" max="13" width="9.7109375" style="60" customWidth="1"/>
    <col min="14" max="14" width="9.7109375" style="61" customWidth="1"/>
    <col min="15" max="1023" width="9.7109375" style="17" customWidth="1"/>
    <col min="1024" max="1024" width="9.140625" style="17" customWidth="1"/>
    <col min="1025" max="1025" width="9.140625" customWidth="1"/>
  </cols>
  <sheetData>
    <row r="1" spans="1:9" ht="12.75" customHeight="1">
      <c r="A1" s="26" t="s">
        <v>152</v>
      </c>
      <c r="B1" s="26"/>
      <c r="C1" s="26"/>
      <c r="D1" s="26"/>
      <c r="E1" s="26"/>
      <c r="F1" s="26"/>
      <c r="G1" s="26"/>
      <c r="H1" s="26"/>
      <c r="I1" s="26"/>
    </row>
    <row r="2" spans="1:9" ht="12.75" customHeight="1">
      <c r="A2" s="43"/>
      <c r="B2" s="43"/>
      <c r="C2" s="43"/>
      <c r="D2" s="43"/>
      <c r="E2" s="43"/>
      <c r="F2" s="43"/>
      <c r="G2" s="43"/>
      <c r="H2" s="43"/>
      <c r="I2" s="43"/>
    </row>
    <row r="3" spans="1:9" ht="12.75" customHeight="1">
      <c r="A3" s="27" t="s">
        <v>153</v>
      </c>
      <c r="B3" s="27"/>
      <c r="C3" s="27"/>
      <c r="D3" s="27"/>
      <c r="E3" s="27"/>
      <c r="F3" s="27"/>
      <c r="G3" s="27"/>
      <c r="H3" s="27"/>
      <c r="I3" s="27"/>
    </row>
    <row r="4" spans="1:9">
      <c r="A4" s="6"/>
      <c r="B4" s="6"/>
      <c r="C4" s="6"/>
      <c r="D4" s="6"/>
      <c r="E4" s="6"/>
      <c r="F4" s="6"/>
      <c r="G4" s="6"/>
      <c r="H4" s="6"/>
      <c r="I4" s="6"/>
    </row>
    <row r="5" spans="1:9" ht="12.75" customHeight="1">
      <c r="A5" s="28" t="s">
        <v>2</v>
      </c>
      <c r="B5" s="28"/>
      <c r="C5" s="28"/>
      <c r="D5" s="28"/>
      <c r="E5" s="28"/>
      <c r="F5" s="28"/>
      <c r="G5" s="28"/>
      <c r="H5" s="28"/>
      <c r="I5" s="28"/>
    </row>
    <row r="6" spans="1:9" ht="12.75" customHeight="1">
      <c r="A6" s="22"/>
      <c r="B6" s="22"/>
      <c r="C6" s="22"/>
      <c r="D6" s="22"/>
      <c r="E6" s="22"/>
      <c r="F6" s="49"/>
      <c r="G6" s="49"/>
      <c r="H6" s="49"/>
      <c r="I6" s="49"/>
    </row>
    <row r="7" spans="1:9" ht="12.75" customHeight="1">
      <c r="A7" s="33" t="s">
        <v>154</v>
      </c>
      <c r="B7" s="33"/>
      <c r="C7" s="33" t="s">
        <v>155</v>
      </c>
      <c r="D7" s="33"/>
      <c r="E7" s="33"/>
      <c r="F7" s="33"/>
      <c r="G7" s="33"/>
      <c r="H7" s="33"/>
      <c r="I7" s="33"/>
    </row>
    <row r="8" spans="1:9" ht="12.75" customHeight="1">
      <c r="A8" s="33"/>
      <c r="B8" s="33"/>
      <c r="C8" s="33" t="s">
        <v>156</v>
      </c>
      <c r="D8" s="33" t="s">
        <v>157</v>
      </c>
      <c r="E8" s="33" t="s">
        <v>158</v>
      </c>
      <c r="F8" s="33" t="s">
        <v>159</v>
      </c>
      <c r="G8" s="33" t="s">
        <v>160</v>
      </c>
      <c r="H8" s="33"/>
      <c r="I8" s="33"/>
    </row>
    <row r="9" spans="1:9">
      <c r="A9" s="10" t="s">
        <v>161</v>
      </c>
      <c r="B9" s="10" t="s">
        <v>162</v>
      </c>
      <c r="C9" s="33"/>
      <c r="D9" s="33"/>
      <c r="E9" s="33"/>
      <c r="F9" s="33"/>
      <c r="G9" s="10" t="s">
        <v>163</v>
      </c>
      <c r="H9" s="10" t="s">
        <v>164</v>
      </c>
      <c r="I9" s="10" t="s">
        <v>10</v>
      </c>
    </row>
    <row r="10" spans="1:9" ht="12.75" customHeight="1">
      <c r="A10" s="62"/>
      <c r="B10" s="63"/>
      <c r="C10" s="64">
        <f>QUANTITATIVO_FÍSICO_DE_PESSOAL!E721+CARGOS_EM_COMISSÃO!D27-CARGOS_EM_COMISSÃO!D16-CARGOS_EM_COMISSÃO!F17-CARGOS_EM_COMISSÃO!D18-CARGOS_EM_COMISSÃO!D19-CARGOS_EM_COMISSÃO!D20-CARGOS_EM_COMISSÃO!D21-CARGOS_EM_COMISSÃO!B26-CARGOS_EM_COMISSÃO!B24</f>
        <v>706</v>
      </c>
      <c r="D10" s="64">
        <v>153</v>
      </c>
      <c r="E10" s="64">
        <f>C10</f>
        <v>706</v>
      </c>
      <c r="F10" s="64">
        <v>706</v>
      </c>
      <c r="G10" s="65">
        <f>540+182</f>
        <v>722</v>
      </c>
      <c r="H10" s="65">
        <f>1287+257</f>
        <v>1544</v>
      </c>
      <c r="I10" s="16">
        <f>G10+H10</f>
        <v>2266</v>
      </c>
    </row>
    <row r="11" spans="1:9" ht="21.75" customHeight="1">
      <c r="A11" s="33" t="s">
        <v>10</v>
      </c>
      <c r="B11" s="33"/>
      <c r="C11" s="11">
        <f t="shared" ref="C11:I11" si="0">SUM(C10:C10)</f>
        <v>706</v>
      </c>
      <c r="D11" s="11">
        <f t="shared" si="0"/>
        <v>153</v>
      </c>
      <c r="E11" s="11">
        <f t="shared" si="0"/>
        <v>706</v>
      </c>
      <c r="F11" s="11">
        <f t="shared" si="0"/>
        <v>706</v>
      </c>
      <c r="G11" s="11">
        <f t="shared" si="0"/>
        <v>722</v>
      </c>
      <c r="H11" s="11">
        <f t="shared" si="0"/>
        <v>1544</v>
      </c>
      <c r="I11" s="11">
        <f t="shared" si="0"/>
        <v>2266</v>
      </c>
    </row>
    <row r="12" spans="1:9" ht="13.5" customHeight="1">
      <c r="A12" s="69" t="s">
        <v>165</v>
      </c>
      <c r="B12" s="69"/>
      <c r="C12" s="69"/>
      <c r="D12" s="69"/>
      <c r="E12" s="69"/>
      <c r="F12" s="69"/>
      <c r="G12" s="69"/>
      <c r="H12" s="69"/>
      <c r="I12" s="69"/>
    </row>
    <row r="13" spans="1:9" ht="12.75" customHeight="1">
      <c r="A13" s="70" t="s">
        <v>117</v>
      </c>
      <c r="B13" s="70"/>
      <c r="C13" s="70"/>
      <c r="D13" s="70"/>
      <c r="E13" s="70"/>
      <c r="F13" s="70"/>
      <c r="G13" s="70"/>
      <c r="H13" s="70"/>
      <c r="I13" s="70"/>
    </row>
    <row r="14" spans="1:9" ht="23.85" customHeight="1">
      <c r="A14" s="71" t="s">
        <v>166</v>
      </c>
      <c r="B14" s="71"/>
      <c r="C14" s="71"/>
      <c r="D14" s="71"/>
      <c r="E14" s="71"/>
      <c r="F14" s="71"/>
      <c r="G14" s="71"/>
      <c r="H14" s="71"/>
      <c r="I14" s="71"/>
    </row>
    <row r="15" spans="1:9" ht="12.75" customHeight="1">
      <c r="A15" s="72" t="s">
        <v>167</v>
      </c>
      <c r="B15" s="72"/>
      <c r="C15" s="72"/>
      <c r="D15" s="72"/>
      <c r="E15" s="72"/>
      <c r="F15" s="72"/>
      <c r="G15" s="72"/>
      <c r="H15" s="72"/>
      <c r="I15" s="72"/>
    </row>
    <row r="16" spans="1:9" ht="38.25" customHeight="1">
      <c r="A16" s="33" t="s">
        <v>168</v>
      </c>
      <c r="B16" s="33"/>
      <c r="C16" s="10" t="s">
        <v>169</v>
      </c>
      <c r="D16" s="33" t="s">
        <v>170</v>
      </c>
      <c r="E16" s="33"/>
      <c r="F16" s="33"/>
      <c r="G16" s="33"/>
      <c r="H16" s="33"/>
      <c r="I16" s="33"/>
    </row>
    <row r="17" spans="1:16" ht="13.5" customHeight="1">
      <c r="A17" s="73" t="s">
        <v>171</v>
      </c>
      <c r="B17" s="73"/>
      <c r="C17" s="66">
        <v>1339.1898016997168</v>
      </c>
      <c r="D17" s="74" t="s">
        <v>172</v>
      </c>
      <c r="E17" s="74"/>
      <c r="F17" s="74"/>
      <c r="G17" s="74"/>
      <c r="H17" s="74"/>
      <c r="I17" s="74"/>
    </row>
    <row r="18" spans="1:16" ht="12.75" customHeight="1">
      <c r="A18" s="73" t="s">
        <v>173</v>
      </c>
      <c r="B18" s="73"/>
      <c r="C18" s="66">
        <v>321</v>
      </c>
      <c r="D18" s="74" t="s">
        <v>174</v>
      </c>
      <c r="E18" s="74"/>
      <c r="F18" s="74"/>
      <c r="G18" s="74"/>
      <c r="H18" s="74"/>
      <c r="I18" s="74"/>
    </row>
    <row r="19" spans="1:16" ht="12.75" customHeight="1">
      <c r="A19" s="73" t="s">
        <v>175</v>
      </c>
      <c r="B19" s="73"/>
      <c r="C19" s="66">
        <v>2043.0993862134089</v>
      </c>
      <c r="D19" s="74" t="s">
        <v>176</v>
      </c>
      <c r="E19" s="74"/>
      <c r="F19" s="74"/>
      <c r="G19" s="74"/>
      <c r="H19" s="74"/>
      <c r="I19" s="74"/>
    </row>
    <row r="20" spans="1:16" ht="12.75" customHeight="1">
      <c r="A20" s="73" t="s">
        <v>177</v>
      </c>
      <c r="B20" s="73"/>
      <c r="C20" s="66">
        <v>284.86827195467424</v>
      </c>
      <c r="D20" s="74" t="s">
        <v>178</v>
      </c>
      <c r="E20" s="74"/>
      <c r="F20" s="74"/>
      <c r="G20" s="74"/>
      <c r="H20" s="74"/>
      <c r="I20" s="74"/>
      <c r="P20" s="67"/>
    </row>
    <row r="21" spans="1:16" ht="13.5" customHeight="1">
      <c r="A21" s="73" t="s">
        <v>179</v>
      </c>
      <c r="B21" s="73"/>
      <c r="C21" s="66">
        <v>1005.8142100617829</v>
      </c>
      <c r="D21" s="74" t="s">
        <v>172</v>
      </c>
      <c r="E21" s="74"/>
      <c r="F21" s="74"/>
      <c r="G21" s="74"/>
      <c r="H21" s="74"/>
      <c r="I21" s="74"/>
    </row>
    <row r="22" spans="1:16">
      <c r="I22" s="68"/>
    </row>
    <row r="23" spans="1:16">
      <c r="E23" s="68"/>
      <c r="G23" s="68"/>
      <c r="H23" s="68"/>
      <c r="I23" s="68"/>
    </row>
    <row r="24" spans="1:16">
      <c r="E24" s="68"/>
      <c r="G24" s="68"/>
      <c r="H24" s="68"/>
    </row>
    <row r="25" spans="1:16">
      <c r="E25" s="68"/>
      <c r="G25" s="68"/>
      <c r="H25" s="68"/>
      <c r="I25" s="68"/>
    </row>
    <row r="26" spans="1:16">
      <c r="E26" s="68"/>
      <c r="G26" s="68"/>
      <c r="H26" s="68"/>
      <c r="I26" s="68"/>
    </row>
    <row r="27" spans="1:16">
      <c r="B27" s="19"/>
      <c r="E27" s="68"/>
      <c r="G27" s="68"/>
      <c r="H27" s="68"/>
      <c r="I27" s="68"/>
    </row>
    <row r="28" spans="1:16">
      <c r="E28" s="68"/>
      <c r="G28" s="68"/>
    </row>
    <row r="29" spans="1:16">
      <c r="E29" s="68"/>
    </row>
    <row r="30" spans="1:16">
      <c r="E30" s="68"/>
    </row>
    <row r="31" spans="1:16">
      <c r="E31" s="68" t="s">
        <v>180</v>
      </c>
    </row>
    <row r="32" spans="1:16">
      <c r="B32" s="19"/>
      <c r="E32" s="68"/>
    </row>
    <row r="34" spans="2:2">
      <c r="B34" s="19"/>
    </row>
  </sheetData>
  <mergeCells count="29">
    <mergeCell ref="A19:B19"/>
    <mergeCell ref="D19:I19"/>
    <mergeCell ref="A20:B20"/>
    <mergeCell ref="D20:I20"/>
    <mergeCell ref="A21:B21"/>
    <mergeCell ref="D21:I21"/>
    <mergeCell ref="A15:I15"/>
    <mergeCell ref="A16:B16"/>
    <mergeCell ref="D16:I16"/>
    <mergeCell ref="A17:B17"/>
    <mergeCell ref="D17:I17"/>
    <mergeCell ref="A18:B18"/>
    <mergeCell ref="D18:I18"/>
    <mergeCell ref="F8:F9"/>
    <mergeCell ref="G8:I8"/>
    <mergeCell ref="A11:B11"/>
    <mergeCell ref="A12:I12"/>
    <mergeCell ref="A13:I13"/>
    <mergeCell ref="A14:I14"/>
    <mergeCell ref="A1:I1"/>
    <mergeCell ref="A2:I2"/>
    <mergeCell ref="A3:I3"/>
    <mergeCell ref="A5:I5"/>
    <mergeCell ref="F6:I6"/>
    <mergeCell ref="A7:B8"/>
    <mergeCell ref="C7:I7"/>
    <mergeCell ref="C8:C9"/>
    <mergeCell ref="D8:D9"/>
    <mergeCell ref="E8:E9"/>
  </mergeCells>
  <printOptions horizontalCentered="1" verticalCentered="1"/>
  <pageMargins left="0.39370078740157505" right="0.39370078740157505" top="0" bottom="0.98385826771653595" header="0" footer="0.59015748031496096"/>
  <pageSetup paperSize="0" scale="86"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463</TotalTime>
  <Application>Microsoft Excel</Application>
  <DocSecurity>0</DocSecurity>
  <ScaleCrop>false</ScaleCrop>
  <HeadingPairs>
    <vt:vector size="4" baseType="variant">
      <vt:variant>
        <vt:lpstr>Planilhas</vt:lpstr>
      </vt:variant>
      <vt:variant>
        <vt:i4>6</vt:i4>
      </vt:variant>
      <vt:variant>
        <vt:lpstr>Intervalos Nomeados</vt:lpstr>
      </vt:variant>
      <vt:variant>
        <vt:i4>1</vt:i4>
      </vt:variant>
    </vt:vector>
  </HeadingPairs>
  <TitlesOfParts>
    <vt:vector size="7" baseType="lpstr">
      <vt:lpstr>QUANTITATIVO_FÍSICO_DE_PESSOAL</vt:lpstr>
      <vt:lpstr>REMUNERAÇÃO_DE_CARGO_EFETIVO</vt:lpstr>
      <vt:lpstr>CARGOS_EM_COMISSÃO</vt:lpstr>
      <vt:lpstr>REMUNERAÇÃO_DE_COMISSIONADOS</vt:lpstr>
      <vt:lpstr>QUANTITATIVO_TEMPORÁRIOS</vt:lpstr>
      <vt:lpstr>BENEFICIÁRIOS_E_DEPENDENTES</vt:lpstr>
      <vt:lpstr>BENEFICIÁRIOS_E_DEPENDENTES!Area_de_impressao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Henrique Poblete Vidal</dc:creator>
  <cp:lastModifiedBy>Leonardo Menezes Moura Cruz</cp:lastModifiedBy>
  <cp:revision>122</cp:revision>
  <cp:lastPrinted>2023-05-12T14:18:49Z</cp:lastPrinted>
  <dcterms:created xsi:type="dcterms:W3CDTF">2015-07-02T11:53:24Z</dcterms:created>
  <dcterms:modified xsi:type="dcterms:W3CDTF">2026-09-14T14:09:47Z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